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ANASF ISTITUZIONALE\interventi.schede\Dati Vari\Patrimonio e raccolta PF\2021\10. Ottobre\"/>
    </mc:Choice>
  </mc:AlternateContent>
  <xr:revisionPtr revIDLastSave="0" documentId="8_{45896335-0F1D-4023-84B9-821752D94CD9}" xr6:coauthVersionLast="47" xr6:coauthVersionMax="47" xr10:uidLastSave="{00000000-0000-0000-0000-000000000000}"/>
  <bookViews>
    <workbookView xWindow="23910" yWindow="480" windowWidth="14400" windowHeight="10755" xr2:uid="{8026A2FD-800D-4450-A04C-4BF637ADF718}"/>
  </bookViews>
  <sheets>
    <sheet name="NORD" sheetId="2" r:id="rId1"/>
    <sheet name="CENTRO" sheetId="3" r:id="rId2"/>
    <sheet name="SUD" sheetId="4" r:id="rId3"/>
  </sheets>
  <externalReferences>
    <externalReference r:id="rId4"/>
  </externalReferences>
  <definedNames>
    <definedName name="OLE_LINK13" localSheetId="1">CENTRO!$C$13</definedName>
    <definedName name="OLE_LINK13" localSheetId="0">NORD!$C$11</definedName>
    <definedName name="OLE_LINK13" localSheetId="2">SUD!$C$10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C9" i="4"/>
  <c r="D7" i="4"/>
  <c r="D6" i="4"/>
  <c r="C6" i="4"/>
  <c r="D8" i="4"/>
  <c r="C8" i="4"/>
  <c r="D12" i="4"/>
  <c r="C5" i="4"/>
  <c r="C7" i="4"/>
  <c r="C12" i="4"/>
  <c r="D5" i="4"/>
  <c r="D9" i="3"/>
  <c r="C8" i="3"/>
  <c r="D11" i="3"/>
  <c r="C10" i="3"/>
  <c r="D15" i="3"/>
  <c r="C9" i="3"/>
  <c r="C6" i="3"/>
  <c r="C5" i="3"/>
  <c r="C15" i="3"/>
  <c r="D7" i="3"/>
  <c r="C11" i="3"/>
  <c r="D8" i="3"/>
  <c r="D6" i="3"/>
  <c r="D5" i="3"/>
  <c r="C7" i="3"/>
  <c r="D10" i="3"/>
  <c r="C12" i="3"/>
  <c r="D12" i="3"/>
  <c r="D7" i="2"/>
  <c r="D13" i="2"/>
  <c r="C7" i="2"/>
  <c r="C8" i="2"/>
  <c r="C13" i="2"/>
  <c r="C6" i="2"/>
  <c r="C10" i="2"/>
  <c r="C9" i="2"/>
  <c r="D6" i="2"/>
  <c r="D9" i="2"/>
  <c r="D10" i="2"/>
  <c r="C5" i="2"/>
  <c r="D5" i="2"/>
  <c r="D8" i="2"/>
  <c r="D10" i="4" l="1"/>
  <c r="E5" i="4"/>
  <c r="C10" i="4"/>
  <c r="E12" i="4"/>
  <c r="E8" i="4"/>
  <c r="E6" i="4"/>
  <c r="E7" i="4"/>
  <c r="E9" i="4"/>
  <c r="E12" i="3"/>
  <c r="E10" i="3"/>
  <c r="D13" i="3"/>
  <c r="E5" i="3"/>
  <c r="E6" i="3"/>
  <c r="E8" i="3"/>
  <c r="E7" i="3"/>
  <c r="C13" i="3"/>
  <c r="E15" i="3"/>
  <c r="E11" i="3"/>
  <c r="E9" i="3"/>
  <c r="E8" i="2"/>
  <c r="E5" i="2"/>
  <c r="D11" i="2"/>
  <c r="C11" i="2"/>
  <c r="E10" i="2"/>
  <c r="E9" i="2"/>
  <c r="E6" i="2"/>
  <c r="E13" i="2"/>
  <c r="E7" i="2"/>
  <c r="E10" i="4" l="1"/>
  <c r="E13" i="3"/>
  <c r="E11" i="2"/>
</calcChain>
</file>

<file path=xl/sharedStrings.xml><?xml version="1.0" encoding="utf-8"?>
<sst xmlns="http://schemas.openxmlformats.org/spreadsheetml/2006/main" count="43" uniqueCount="33">
  <si>
    <t>LA DISTRIBUZIONE GEOGRAFICA DEI CF
Area NORD</t>
  </si>
  <si>
    <t>Regioni AREA NORD</t>
  </si>
  <si>
    <t>Totale iscritti Albo OCF</t>
  </si>
  <si>
    <t>Totale Soci Anasf</t>
  </si>
  <si>
    <t>% Soci su iscritti Albo OCF</t>
  </si>
  <si>
    <t>Friuli Venezia Giulia</t>
  </si>
  <si>
    <t>Liguria</t>
  </si>
  <si>
    <t>Lombardia</t>
  </si>
  <si>
    <t>Piemonte e Valle d’Aosta</t>
  </si>
  <si>
    <t>Trentino Alto Adige</t>
  </si>
  <si>
    <t>Veneto</t>
  </si>
  <si>
    <t>Totale Area NORD</t>
  </si>
  <si>
    <t>TOTALE ITALIA</t>
  </si>
  <si>
    <t>LA DISTRIBUZIONE GEOGRAFICA DEI CF
Area CENTRO</t>
  </si>
  <si>
    <t>Regioni AREA CENTRO</t>
  </si>
  <si>
    <t>Abruzzo</t>
  </si>
  <si>
    <t>Emilia Romagna</t>
  </si>
  <si>
    <t>Lazio</t>
  </si>
  <si>
    <t>Marche</t>
  </si>
  <si>
    <t>Molise</t>
  </si>
  <si>
    <t>Sardegna</t>
  </si>
  <si>
    <t>Toscana</t>
  </si>
  <si>
    <t>Umbria</t>
  </si>
  <si>
    <t>Totale Area CENTRO</t>
  </si>
  <si>
    <t>LA DISTRIBUZIONE GEOGRAFICA DEI CF
Area SUD</t>
  </si>
  <si>
    <t>Regioni AREA SUD</t>
  </si>
  <si>
    <t>Basilicata</t>
  </si>
  <si>
    <t>Calabria</t>
  </si>
  <si>
    <t>Campania</t>
  </si>
  <si>
    <t>Puglia</t>
  </si>
  <si>
    <t>Sicilia</t>
  </si>
  <si>
    <t>Totale Area SUD</t>
  </si>
  <si>
    <t>Fonte: Rielaborazione Centro Studi e Ricerche Anasf - Dati aggiornati al 30/11/2021 OCF, 31/10/2021 Assoreti, 14/12/2021 Anasf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</si>
</sst>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6"/>
      <name val="Trebuchet MS"/>
      <family val="2"/>
    </font>
    <font>
      <sz val="20"/>
      <name val="Trebuchet MS"/>
      <family val="2"/>
    </font>
    <font>
      <b/>
      <sz val="14"/>
      <color theme="4" tint="-0.499984740745262"/>
      <name val="Verdana"/>
      <family val="2"/>
    </font>
    <font>
      <b/>
      <sz val="14"/>
      <color theme="4" tint="-0.499984740745262"/>
      <name val="Trebuchet MS"/>
      <family val="2"/>
    </font>
    <font>
      <sz val="22"/>
      <name val="Arial"/>
      <family val="2"/>
    </font>
    <font>
      <sz val="14"/>
      <name val="Verdana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color rgb="FFC00000"/>
      <name val="Trebuchet MS"/>
      <family val="2"/>
    </font>
    <font>
      <sz val="12"/>
      <name val="Trebuchet MS"/>
      <family val="2"/>
    </font>
    <font>
      <b/>
      <sz val="14"/>
      <color indexed="56"/>
      <name val="Trebuchet MS"/>
      <family val="2"/>
    </font>
    <font>
      <b/>
      <sz val="14"/>
      <color theme="0"/>
      <name val="Trebuchet MS"/>
      <family val="2"/>
    </font>
    <font>
      <b/>
      <sz val="14"/>
      <name val="Trebuchet MS"/>
      <family val="2"/>
    </font>
    <font>
      <sz val="12"/>
      <color theme="4" tint="-0.499984740745262"/>
      <name val="Raleway"/>
      <family val="2"/>
    </font>
    <font>
      <sz val="10"/>
      <name val="Trebuchet MS"/>
      <family val="2"/>
    </font>
    <font>
      <sz val="12"/>
      <color theme="4" tint="-0.499984740745262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 applyAlignment="1">
      <alignment vertical="center" shrinkToFit="1"/>
    </xf>
    <xf numFmtId="0" fontId="4" fillId="0" borderId="2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8" fillId="4" borderId="3" xfId="1" applyNumberFormat="1" applyFont="1" applyFill="1" applyBorder="1" applyAlignment="1">
      <alignment horizontal="center" vertical="center" wrapText="1"/>
    </xf>
    <xf numFmtId="10" fontId="8" fillId="0" borderId="3" xfId="1" applyNumberFormat="1" applyFont="1" applyBorder="1" applyAlignment="1">
      <alignment horizontal="center" vertical="center" wrapText="1"/>
    </xf>
    <xf numFmtId="3" fontId="5" fillId="5" borderId="4" xfId="1" applyNumberFormat="1" applyFont="1" applyFill="1" applyBorder="1" applyAlignment="1">
      <alignment horizontal="center" vertical="center" wrapText="1"/>
    </xf>
    <xf numFmtId="3" fontId="5" fillId="6" borderId="4" xfId="1" applyNumberFormat="1" applyFont="1" applyFill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wrapText="1"/>
    </xf>
    <xf numFmtId="10" fontId="12" fillId="0" borderId="0" xfId="1" applyNumberFormat="1" applyFont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13" fillId="7" borderId="6" xfId="1" applyNumberFormat="1" applyFont="1" applyFill="1" applyBorder="1" applyAlignment="1">
      <alignment horizontal="center" vertical="center" wrapText="1"/>
    </xf>
    <xf numFmtId="3" fontId="13" fillId="8" borderId="6" xfId="1" applyNumberFormat="1" applyFont="1" applyFill="1" applyBorder="1" applyAlignment="1">
      <alignment horizontal="center" vertical="center" wrapText="1"/>
    </xf>
    <xf numFmtId="10" fontId="14" fillId="0" borderId="7" xfId="1" applyNumberFormat="1" applyFont="1" applyBorder="1" applyAlignment="1">
      <alignment horizontal="center" vertical="center" wrapText="1"/>
    </xf>
    <xf numFmtId="3" fontId="1" fillId="0" borderId="0" xfId="1" applyNumberFormat="1" applyAlignment="1">
      <alignment vertical="center"/>
    </xf>
    <xf numFmtId="0" fontId="15" fillId="0" borderId="0" xfId="1" applyFont="1"/>
    <xf numFmtId="3" fontId="8" fillId="3" borderId="8" xfId="1" applyNumberFormat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6" fillId="0" borderId="0" xfId="1" applyFont="1"/>
    <xf numFmtId="0" fontId="17" fillId="0" borderId="0" xfId="1" applyFont="1"/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center" vertical="center" wrapText="1" shrinkToFit="1"/>
    </xf>
  </cellXfs>
  <cellStyles count="2">
    <cellStyle name="Normale" xfId="0" builtinId="0"/>
    <cellStyle name="Normale 2" xfId="1" xr:uid="{F16C9110-DD2E-481A-A923-C57FCF720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414500</xdr:colOff>
      <xdr:row>3</xdr:row>
      <xdr:rowOff>142874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1E5FEA5-79AF-4791-BA85-764B787086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55" t="8512" r="40264"/>
        <a:stretch/>
      </xdr:blipFill>
      <xdr:spPr>
        <a:xfrm>
          <a:off x="5981700" y="0"/>
          <a:ext cx="3795875" cy="1733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414500</xdr:colOff>
      <xdr:row>3</xdr:row>
      <xdr:rowOff>142874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6BDCB7E-7C0D-4EB2-B5EC-985D153539A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55" t="8512" r="40264"/>
        <a:stretch/>
      </xdr:blipFill>
      <xdr:spPr>
        <a:xfrm>
          <a:off x="5981700" y="0"/>
          <a:ext cx="3795875" cy="1733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414500</xdr:colOff>
      <xdr:row>3</xdr:row>
      <xdr:rowOff>142874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5AF6149-1A59-4E7F-A96F-AA2A64066C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55" t="8512" r="40264"/>
        <a:stretch/>
      </xdr:blipFill>
      <xdr:spPr>
        <a:xfrm>
          <a:off x="5981700" y="0"/>
          <a:ext cx="3795875" cy="1733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2021.11.30.Update_statistiche%20Sito%20anasf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"/>
      <sheetName val="DB"/>
      <sheetName val="Area"/>
      <sheetName val="Pivot_OCF"/>
      <sheetName val="Pivot_Anasf"/>
      <sheetName val="Spaccato totale"/>
      <sheetName val="NORD"/>
      <sheetName val="CENTRO"/>
      <sheetName val="SUD"/>
    </sheetNames>
    <sheetDataSet>
      <sheetData sheetId="0"/>
      <sheetData sheetId="1"/>
      <sheetData sheetId="2"/>
      <sheetData sheetId="3">
        <row r="3">
          <cell r="A3" t="str">
            <v>Etichette di riga</v>
          </cell>
        </row>
      </sheetData>
      <sheetData sheetId="4">
        <row r="3">
          <cell r="A3" t="str">
            <v>Conteggio di regione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A855-5A0E-4387-B52D-EED731FA43F1}">
  <dimension ref="B2:M15"/>
  <sheetViews>
    <sheetView showGridLines="0" tabSelected="1" zoomScale="60" zoomScaleNormal="60" workbookViewId="0">
      <selection activeCell="K9" sqref="K9"/>
    </sheetView>
  </sheetViews>
  <sheetFormatPr defaultRowHeight="12.75" x14ac:dyDescent="0.2"/>
  <cols>
    <col min="1" max="1" width="2.7109375" style="1" customWidth="1"/>
    <col min="2" max="2" width="36" style="1" bestFit="1" customWidth="1"/>
    <col min="3" max="3" width="26.140625" style="1" bestFit="1" customWidth="1"/>
    <col min="4" max="4" width="19.140625" style="1" bestFit="1" customWidth="1"/>
    <col min="5" max="5" width="22.7109375" style="1" bestFit="1" customWidth="1"/>
    <col min="6" max="6" width="24.5703125" style="1" customWidth="1"/>
    <col min="7" max="11" width="9.140625" style="1"/>
    <col min="12" max="12" width="13.85546875" style="1" bestFit="1" customWidth="1"/>
    <col min="13" max="13" width="11.5703125" style="1" bestFit="1" customWidth="1"/>
    <col min="14" max="256" width="9.140625" style="1"/>
    <col min="257" max="257" width="2.7109375" style="1" customWidth="1"/>
    <col min="258" max="258" width="43.42578125" style="1" customWidth="1"/>
    <col min="259" max="259" width="28.5703125" style="1" customWidth="1"/>
    <col min="260" max="260" width="30.5703125" style="1" customWidth="1"/>
    <col min="261" max="261" width="25.85546875" style="1" customWidth="1"/>
    <col min="262" max="262" width="24.5703125" style="1" customWidth="1"/>
    <col min="263" max="512" width="9.140625" style="1"/>
    <col min="513" max="513" width="2.7109375" style="1" customWidth="1"/>
    <col min="514" max="514" width="43.42578125" style="1" customWidth="1"/>
    <col min="515" max="515" width="28.5703125" style="1" customWidth="1"/>
    <col min="516" max="516" width="30.5703125" style="1" customWidth="1"/>
    <col min="517" max="517" width="25.85546875" style="1" customWidth="1"/>
    <col min="518" max="518" width="24.5703125" style="1" customWidth="1"/>
    <col min="519" max="768" width="9.140625" style="1"/>
    <col min="769" max="769" width="2.7109375" style="1" customWidth="1"/>
    <col min="770" max="770" width="43.42578125" style="1" customWidth="1"/>
    <col min="771" max="771" width="28.5703125" style="1" customWidth="1"/>
    <col min="772" max="772" width="30.5703125" style="1" customWidth="1"/>
    <col min="773" max="773" width="25.85546875" style="1" customWidth="1"/>
    <col min="774" max="774" width="24.5703125" style="1" customWidth="1"/>
    <col min="775" max="1024" width="9.140625" style="1"/>
    <col min="1025" max="1025" width="2.7109375" style="1" customWidth="1"/>
    <col min="1026" max="1026" width="43.42578125" style="1" customWidth="1"/>
    <col min="1027" max="1027" width="28.5703125" style="1" customWidth="1"/>
    <col min="1028" max="1028" width="30.5703125" style="1" customWidth="1"/>
    <col min="1029" max="1029" width="25.85546875" style="1" customWidth="1"/>
    <col min="1030" max="1030" width="24.5703125" style="1" customWidth="1"/>
    <col min="1031" max="1280" width="9.140625" style="1"/>
    <col min="1281" max="1281" width="2.7109375" style="1" customWidth="1"/>
    <col min="1282" max="1282" width="43.42578125" style="1" customWidth="1"/>
    <col min="1283" max="1283" width="28.5703125" style="1" customWidth="1"/>
    <col min="1284" max="1284" width="30.5703125" style="1" customWidth="1"/>
    <col min="1285" max="1285" width="25.85546875" style="1" customWidth="1"/>
    <col min="1286" max="1286" width="24.5703125" style="1" customWidth="1"/>
    <col min="1287" max="1536" width="9.140625" style="1"/>
    <col min="1537" max="1537" width="2.7109375" style="1" customWidth="1"/>
    <col min="1538" max="1538" width="43.42578125" style="1" customWidth="1"/>
    <col min="1539" max="1539" width="28.5703125" style="1" customWidth="1"/>
    <col min="1540" max="1540" width="30.5703125" style="1" customWidth="1"/>
    <col min="1541" max="1541" width="25.85546875" style="1" customWidth="1"/>
    <col min="1542" max="1542" width="24.5703125" style="1" customWidth="1"/>
    <col min="1543" max="1792" width="9.140625" style="1"/>
    <col min="1793" max="1793" width="2.7109375" style="1" customWidth="1"/>
    <col min="1794" max="1794" width="43.42578125" style="1" customWidth="1"/>
    <col min="1795" max="1795" width="28.5703125" style="1" customWidth="1"/>
    <col min="1796" max="1796" width="30.5703125" style="1" customWidth="1"/>
    <col min="1797" max="1797" width="25.85546875" style="1" customWidth="1"/>
    <col min="1798" max="1798" width="24.5703125" style="1" customWidth="1"/>
    <col min="1799" max="2048" width="9.140625" style="1"/>
    <col min="2049" max="2049" width="2.7109375" style="1" customWidth="1"/>
    <col min="2050" max="2050" width="43.42578125" style="1" customWidth="1"/>
    <col min="2051" max="2051" width="28.5703125" style="1" customWidth="1"/>
    <col min="2052" max="2052" width="30.5703125" style="1" customWidth="1"/>
    <col min="2053" max="2053" width="25.85546875" style="1" customWidth="1"/>
    <col min="2054" max="2054" width="24.5703125" style="1" customWidth="1"/>
    <col min="2055" max="2304" width="9.140625" style="1"/>
    <col min="2305" max="2305" width="2.7109375" style="1" customWidth="1"/>
    <col min="2306" max="2306" width="43.42578125" style="1" customWidth="1"/>
    <col min="2307" max="2307" width="28.5703125" style="1" customWidth="1"/>
    <col min="2308" max="2308" width="30.5703125" style="1" customWidth="1"/>
    <col min="2309" max="2309" width="25.85546875" style="1" customWidth="1"/>
    <col min="2310" max="2310" width="24.5703125" style="1" customWidth="1"/>
    <col min="2311" max="2560" width="9.140625" style="1"/>
    <col min="2561" max="2561" width="2.7109375" style="1" customWidth="1"/>
    <col min="2562" max="2562" width="43.42578125" style="1" customWidth="1"/>
    <col min="2563" max="2563" width="28.5703125" style="1" customWidth="1"/>
    <col min="2564" max="2564" width="30.5703125" style="1" customWidth="1"/>
    <col min="2565" max="2565" width="25.85546875" style="1" customWidth="1"/>
    <col min="2566" max="2566" width="24.5703125" style="1" customWidth="1"/>
    <col min="2567" max="2816" width="9.140625" style="1"/>
    <col min="2817" max="2817" width="2.7109375" style="1" customWidth="1"/>
    <col min="2818" max="2818" width="43.42578125" style="1" customWidth="1"/>
    <col min="2819" max="2819" width="28.5703125" style="1" customWidth="1"/>
    <col min="2820" max="2820" width="30.5703125" style="1" customWidth="1"/>
    <col min="2821" max="2821" width="25.85546875" style="1" customWidth="1"/>
    <col min="2822" max="2822" width="24.5703125" style="1" customWidth="1"/>
    <col min="2823" max="3072" width="9.140625" style="1"/>
    <col min="3073" max="3073" width="2.7109375" style="1" customWidth="1"/>
    <col min="3074" max="3074" width="43.42578125" style="1" customWidth="1"/>
    <col min="3075" max="3075" width="28.5703125" style="1" customWidth="1"/>
    <col min="3076" max="3076" width="30.5703125" style="1" customWidth="1"/>
    <col min="3077" max="3077" width="25.85546875" style="1" customWidth="1"/>
    <col min="3078" max="3078" width="24.5703125" style="1" customWidth="1"/>
    <col min="3079" max="3328" width="9.140625" style="1"/>
    <col min="3329" max="3329" width="2.7109375" style="1" customWidth="1"/>
    <col min="3330" max="3330" width="43.42578125" style="1" customWidth="1"/>
    <col min="3331" max="3331" width="28.5703125" style="1" customWidth="1"/>
    <col min="3332" max="3332" width="30.5703125" style="1" customWidth="1"/>
    <col min="3333" max="3333" width="25.85546875" style="1" customWidth="1"/>
    <col min="3334" max="3334" width="24.5703125" style="1" customWidth="1"/>
    <col min="3335" max="3584" width="9.140625" style="1"/>
    <col min="3585" max="3585" width="2.7109375" style="1" customWidth="1"/>
    <col min="3586" max="3586" width="43.42578125" style="1" customWidth="1"/>
    <col min="3587" max="3587" width="28.5703125" style="1" customWidth="1"/>
    <col min="3588" max="3588" width="30.5703125" style="1" customWidth="1"/>
    <col min="3589" max="3589" width="25.85546875" style="1" customWidth="1"/>
    <col min="3590" max="3590" width="24.5703125" style="1" customWidth="1"/>
    <col min="3591" max="3840" width="9.140625" style="1"/>
    <col min="3841" max="3841" width="2.7109375" style="1" customWidth="1"/>
    <col min="3842" max="3842" width="43.42578125" style="1" customWidth="1"/>
    <col min="3843" max="3843" width="28.5703125" style="1" customWidth="1"/>
    <col min="3844" max="3844" width="30.5703125" style="1" customWidth="1"/>
    <col min="3845" max="3845" width="25.85546875" style="1" customWidth="1"/>
    <col min="3846" max="3846" width="24.5703125" style="1" customWidth="1"/>
    <col min="3847" max="4096" width="9.140625" style="1"/>
    <col min="4097" max="4097" width="2.7109375" style="1" customWidth="1"/>
    <col min="4098" max="4098" width="43.42578125" style="1" customWidth="1"/>
    <col min="4099" max="4099" width="28.5703125" style="1" customWidth="1"/>
    <col min="4100" max="4100" width="30.5703125" style="1" customWidth="1"/>
    <col min="4101" max="4101" width="25.85546875" style="1" customWidth="1"/>
    <col min="4102" max="4102" width="24.5703125" style="1" customWidth="1"/>
    <col min="4103" max="4352" width="9.140625" style="1"/>
    <col min="4353" max="4353" width="2.7109375" style="1" customWidth="1"/>
    <col min="4354" max="4354" width="43.42578125" style="1" customWidth="1"/>
    <col min="4355" max="4355" width="28.5703125" style="1" customWidth="1"/>
    <col min="4356" max="4356" width="30.5703125" style="1" customWidth="1"/>
    <col min="4357" max="4357" width="25.85546875" style="1" customWidth="1"/>
    <col min="4358" max="4358" width="24.5703125" style="1" customWidth="1"/>
    <col min="4359" max="4608" width="9.140625" style="1"/>
    <col min="4609" max="4609" width="2.7109375" style="1" customWidth="1"/>
    <col min="4610" max="4610" width="43.42578125" style="1" customWidth="1"/>
    <col min="4611" max="4611" width="28.5703125" style="1" customWidth="1"/>
    <col min="4612" max="4612" width="30.5703125" style="1" customWidth="1"/>
    <col min="4613" max="4613" width="25.85546875" style="1" customWidth="1"/>
    <col min="4614" max="4614" width="24.5703125" style="1" customWidth="1"/>
    <col min="4615" max="4864" width="9.140625" style="1"/>
    <col min="4865" max="4865" width="2.7109375" style="1" customWidth="1"/>
    <col min="4866" max="4866" width="43.42578125" style="1" customWidth="1"/>
    <col min="4867" max="4867" width="28.5703125" style="1" customWidth="1"/>
    <col min="4868" max="4868" width="30.5703125" style="1" customWidth="1"/>
    <col min="4869" max="4869" width="25.85546875" style="1" customWidth="1"/>
    <col min="4870" max="4870" width="24.5703125" style="1" customWidth="1"/>
    <col min="4871" max="5120" width="9.140625" style="1"/>
    <col min="5121" max="5121" width="2.7109375" style="1" customWidth="1"/>
    <col min="5122" max="5122" width="43.42578125" style="1" customWidth="1"/>
    <col min="5123" max="5123" width="28.5703125" style="1" customWidth="1"/>
    <col min="5124" max="5124" width="30.5703125" style="1" customWidth="1"/>
    <col min="5125" max="5125" width="25.85546875" style="1" customWidth="1"/>
    <col min="5126" max="5126" width="24.5703125" style="1" customWidth="1"/>
    <col min="5127" max="5376" width="9.140625" style="1"/>
    <col min="5377" max="5377" width="2.7109375" style="1" customWidth="1"/>
    <col min="5378" max="5378" width="43.42578125" style="1" customWidth="1"/>
    <col min="5379" max="5379" width="28.5703125" style="1" customWidth="1"/>
    <col min="5380" max="5380" width="30.5703125" style="1" customWidth="1"/>
    <col min="5381" max="5381" width="25.85546875" style="1" customWidth="1"/>
    <col min="5382" max="5382" width="24.5703125" style="1" customWidth="1"/>
    <col min="5383" max="5632" width="9.140625" style="1"/>
    <col min="5633" max="5633" width="2.7109375" style="1" customWidth="1"/>
    <col min="5634" max="5634" width="43.42578125" style="1" customWidth="1"/>
    <col min="5635" max="5635" width="28.5703125" style="1" customWidth="1"/>
    <col min="5636" max="5636" width="30.5703125" style="1" customWidth="1"/>
    <col min="5637" max="5637" width="25.85546875" style="1" customWidth="1"/>
    <col min="5638" max="5638" width="24.5703125" style="1" customWidth="1"/>
    <col min="5639" max="5888" width="9.140625" style="1"/>
    <col min="5889" max="5889" width="2.7109375" style="1" customWidth="1"/>
    <col min="5890" max="5890" width="43.42578125" style="1" customWidth="1"/>
    <col min="5891" max="5891" width="28.5703125" style="1" customWidth="1"/>
    <col min="5892" max="5892" width="30.5703125" style="1" customWidth="1"/>
    <col min="5893" max="5893" width="25.85546875" style="1" customWidth="1"/>
    <col min="5894" max="5894" width="24.5703125" style="1" customWidth="1"/>
    <col min="5895" max="6144" width="9.140625" style="1"/>
    <col min="6145" max="6145" width="2.7109375" style="1" customWidth="1"/>
    <col min="6146" max="6146" width="43.42578125" style="1" customWidth="1"/>
    <col min="6147" max="6147" width="28.5703125" style="1" customWidth="1"/>
    <col min="6148" max="6148" width="30.5703125" style="1" customWidth="1"/>
    <col min="6149" max="6149" width="25.85546875" style="1" customWidth="1"/>
    <col min="6150" max="6150" width="24.5703125" style="1" customWidth="1"/>
    <col min="6151" max="6400" width="9.140625" style="1"/>
    <col min="6401" max="6401" width="2.7109375" style="1" customWidth="1"/>
    <col min="6402" max="6402" width="43.42578125" style="1" customWidth="1"/>
    <col min="6403" max="6403" width="28.5703125" style="1" customWidth="1"/>
    <col min="6404" max="6404" width="30.5703125" style="1" customWidth="1"/>
    <col min="6405" max="6405" width="25.85546875" style="1" customWidth="1"/>
    <col min="6406" max="6406" width="24.5703125" style="1" customWidth="1"/>
    <col min="6407" max="6656" width="9.140625" style="1"/>
    <col min="6657" max="6657" width="2.7109375" style="1" customWidth="1"/>
    <col min="6658" max="6658" width="43.42578125" style="1" customWidth="1"/>
    <col min="6659" max="6659" width="28.5703125" style="1" customWidth="1"/>
    <col min="6660" max="6660" width="30.5703125" style="1" customWidth="1"/>
    <col min="6661" max="6661" width="25.85546875" style="1" customWidth="1"/>
    <col min="6662" max="6662" width="24.5703125" style="1" customWidth="1"/>
    <col min="6663" max="6912" width="9.140625" style="1"/>
    <col min="6913" max="6913" width="2.7109375" style="1" customWidth="1"/>
    <col min="6914" max="6914" width="43.42578125" style="1" customWidth="1"/>
    <col min="6915" max="6915" width="28.5703125" style="1" customWidth="1"/>
    <col min="6916" max="6916" width="30.5703125" style="1" customWidth="1"/>
    <col min="6917" max="6917" width="25.85546875" style="1" customWidth="1"/>
    <col min="6918" max="6918" width="24.5703125" style="1" customWidth="1"/>
    <col min="6919" max="7168" width="9.140625" style="1"/>
    <col min="7169" max="7169" width="2.7109375" style="1" customWidth="1"/>
    <col min="7170" max="7170" width="43.42578125" style="1" customWidth="1"/>
    <col min="7171" max="7171" width="28.5703125" style="1" customWidth="1"/>
    <col min="7172" max="7172" width="30.5703125" style="1" customWidth="1"/>
    <col min="7173" max="7173" width="25.85546875" style="1" customWidth="1"/>
    <col min="7174" max="7174" width="24.5703125" style="1" customWidth="1"/>
    <col min="7175" max="7424" width="9.140625" style="1"/>
    <col min="7425" max="7425" width="2.7109375" style="1" customWidth="1"/>
    <col min="7426" max="7426" width="43.42578125" style="1" customWidth="1"/>
    <col min="7427" max="7427" width="28.5703125" style="1" customWidth="1"/>
    <col min="7428" max="7428" width="30.5703125" style="1" customWidth="1"/>
    <col min="7429" max="7429" width="25.85546875" style="1" customWidth="1"/>
    <col min="7430" max="7430" width="24.5703125" style="1" customWidth="1"/>
    <col min="7431" max="7680" width="9.140625" style="1"/>
    <col min="7681" max="7681" width="2.7109375" style="1" customWidth="1"/>
    <col min="7682" max="7682" width="43.42578125" style="1" customWidth="1"/>
    <col min="7683" max="7683" width="28.5703125" style="1" customWidth="1"/>
    <col min="7684" max="7684" width="30.5703125" style="1" customWidth="1"/>
    <col min="7685" max="7685" width="25.85546875" style="1" customWidth="1"/>
    <col min="7686" max="7686" width="24.5703125" style="1" customWidth="1"/>
    <col min="7687" max="7936" width="9.140625" style="1"/>
    <col min="7937" max="7937" width="2.7109375" style="1" customWidth="1"/>
    <col min="7938" max="7938" width="43.42578125" style="1" customWidth="1"/>
    <col min="7939" max="7939" width="28.5703125" style="1" customWidth="1"/>
    <col min="7940" max="7940" width="30.5703125" style="1" customWidth="1"/>
    <col min="7941" max="7941" width="25.85546875" style="1" customWidth="1"/>
    <col min="7942" max="7942" width="24.5703125" style="1" customWidth="1"/>
    <col min="7943" max="8192" width="9.140625" style="1"/>
    <col min="8193" max="8193" width="2.7109375" style="1" customWidth="1"/>
    <col min="8194" max="8194" width="43.42578125" style="1" customWidth="1"/>
    <col min="8195" max="8195" width="28.5703125" style="1" customWidth="1"/>
    <col min="8196" max="8196" width="30.5703125" style="1" customWidth="1"/>
    <col min="8197" max="8197" width="25.85546875" style="1" customWidth="1"/>
    <col min="8198" max="8198" width="24.5703125" style="1" customWidth="1"/>
    <col min="8199" max="8448" width="9.140625" style="1"/>
    <col min="8449" max="8449" width="2.7109375" style="1" customWidth="1"/>
    <col min="8450" max="8450" width="43.42578125" style="1" customWidth="1"/>
    <col min="8451" max="8451" width="28.5703125" style="1" customWidth="1"/>
    <col min="8452" max="8452" width="30.5703125" style="1" customWidth="1"/>
    <col min="8453" max="8453" width="25.85546875" style="1" customWidth="1"/>
    <col min="8454" max="8454" width="24.5703125" style="1" customWidth="1"/>
    <col min="8455" max="8704" width="9.140625" style="1"/>
    <col min="8705" max="8705" width="2.7109375" style="1" customWidth="1"/>
    <col min="8706" max="8706" width="43.42578125" style="1" customWidth="1"/>
    <col min="8707" max="8707" width="28.5703125" style="1" customWidth="1"/>
    <col min="8708" max="8708" width="30.5703125" style="1" customWidth="1"/>
    <col min="8709" max="8709" width="25.85546875" style="1" customWidth="1"/>
    <col min="8710" max="8710" width="24.5703125" style="1" customWidth="1"/>
    <col min="8711" max="8960" width="9.140625" style="1"/>
    <col min="8961" max="8961" width="2.7109375" style="1" customWidth="1"/>
    <col min="8962" max="8962" width="43.42578125" style="1" customWidth="1"/>
    <col min="8963" max="8963" width="28.5703125" style="1" customWidth="1"/>
    <col min="8964" max="8964" width="30.5703125" style="1" customWidth="1"/>
    <col min="8965" max="8965" width="25.85546875" style="1" customWidth="1"/>
    <col min="8966" max="8966" width="24.5703125" style="1" customWidth="1"/>
    <col min="8967" max="9216" width="9.140625" style="1"/>
    <col min="9217" max="9217" width="2.7109375" style="1" customWidth="1"/>
    <col min="9218" max="9218" width="43.42578125" style="1" customWidth="1"/>
    <col min="9219" max="9219" width="28.5703125" style="1" customWidth="1"/>
    <col min="9220" max="9220" width="30.5703125" style="1" customWidth="1"/>
    <col min="9221" max="9221" width="25.85546875" style="1" customWidth="1"/>
    <col min="9222" max="9222" width="24.5703125" style="1" customWidth="1"/>
    <col min="9223" max="9472" width="9.140625" style="1"/>
    <col min="9473" max="9473" width="2.7109375" style="1" customWidth="1"/>
    <col min="9474" max="9474" width="43.42578125" style="1" customWidth="1"/>
    <col min="9475" max="9475" width="28.5703125" style="1" customWidth="1"/>
    <col min="9476" max="9476" width="30.5703125" style="1" customWidth="1"/>
    <col min="9477" max="9477" width="25.85546875" style="1" customWidth="1"/>
    <col min="9478" max="9478" width="24.5703125" style="1" customWidth="1"/>
    <col min="9479" max="9728" width="9.140625" style="1"/>
    <col min="9729" max="9729" width="2.7109375" style="1" customWidth="1"/>
    <col min="9730" max="9730" width="43.42578125" style="1" customWidth="1"/>
    <col min="9731" max="9731" width="28.5703125" style="1" customWidth="1"/>
    <col min="9732" max="9732" width="30.5703125" style="1" customWidth="1"/>
    <col min="9733" max="9733" width="25.85546875" style="1" customWidth="1"/>
    <col min="9734" max="9734" width="24.5703125" style="1" customWidth="1"/>
    <col min="9735" max="9984" width="9.140625" style="1"/>
    <col min="9985" max="9985" width="2.7109375" style="1" customWidth="1"/>
    <col min="9986" max="9986" width="43.42578125" style="1" customWidth="1"/>
    <col min="9987" max="9987" width="28.5703125" style="1" customWidth="1"/>
    <col min="9988" max="9988" width="30.5703125" style="1" customWidth="1"/>
    <col min="9989" max="9989" width="25.85546875" style="1" customWidth="1"/>
    <col min="9990" max="9990" width="24.5703125" style="1" customWidth="1"/>
    <col min="9991" max="10240" width="9.140625" style="1"/>
    <col min="10241" max="10241" width="2.7109375" style="1" customWidth="1"/>
    <col min="10242" max="10242" width="43.42578125" style="1" customWidth="1"/>
    <col min="10243" max="10243" width="28.5703125" style="1" customWidth="1"/>
    <col min="10244" max="10244" width="30.5703125" style="1" customWidth="1"/>
    <col min="10245" max="10245" width="25.85546875" style="1" customWidth="1"/>
    <col min="10246" max="10246" width="24.5703125" style="1" customWidth="1"/>
    <col min="10247" max="10496" width="9.140625" style="1"/>
    <col min="10497" max="10497" width="2.7109375" style="1" customWidth="1"/>
    <col min="10498" max="10498" width="43.42578125" style="1" customWidth="1"/>
    <col min="10499" max="10499" width="28.5703125" style="1" customWidth="1"/>
    <col min="10500" max="10500" width="30.5703125" style="1" customWidth="1"/>
    <col min="10501" max="10501" width="25.85546875" style="1" customWidth="1"/>
    <col min="10502" max="10502" width="24.5703125" style="1" customWidth="1"/>
    <col min="10503" max="10752" width="9.140625" style="1"/>
    <col min="10753" max="10753" width="2.7109375" style="1" customWidth="1"/>
    <col min="10754" max="10754" width="43.42578125" style="1" customWidth="1"/>
    <col min="10755" max="10755" width="28.5703125" style="1" customWidth="1"/>
    <col min="10756" max="10756" width="30.5703125" style="1" customWidth="1"/>
    <col min="10757" max="10757" width="25.85546875" style="1" customWidth="1"/>
    <col min="10758" max="10758" width="24.5703125" style="1" customWidth="1"/>
    <col min="10759" max="11008" width="9.140625" style="1"/>
    <col min="11009" max="11009" width="2.7109375" style="1" customWidth="1"/>
    <col min="11010" max="11010" width="43.42578125" style="1" customWidth="1"/>
    <col min="11011" max="11011" width="28.5703125" style="1" customWidth="1"/>
    <col min="11012" max="11012" width="30.5703125" style="1" customWidth="1"/>
    <col min="11013" max="11013" width="25.85546875" style="1" customWidth="1"/>
    <col min="11014" max="11014" width="24.5703125" style="1" customWidth="1"/>
    <col min="11015" max="11264" width="9.140625" style="1"/>
    <col min="11265" max="11265" width="2.7109375" style="1" customWidth="1"/>
    <col min="11266" max="11266" width="43.42578125" style="1" customWidth="1"/>
    <col min="11267" max="11267" width="28.5703125" style="1" customWidth="1"/>
    <col min="11268" max="11268" width="30.5703125" style="1" customWidth="1"/>
    <col min="11269" max="11269" width="25.85546875" style="1" customWidth="1"/>
    <col min="11270" max="11270" width="24.5703125" style="1" customWidth="1"/>
    <col min="11271" max="11520" width="9.140625" style="1"/>
    <col min="11521" max="11521" width="2.7109375" style="1" customWidth="1"/>
    <col min="11522" max="11522" width="43.42578125" style="1" customWidth="1"/>
    <col min="11523" max="11523" width="28.5703125" style="1" customWidth="1"/>
    <col min="11524" max="11524" width="30.5703125" style="1" customWidth="1"/>
    <col min="11525" max="11525" width="25.85546875" style="1" customWidth="1"/>
    <col min="11526" max="11526" width="24.5703125" style="1" customWidth="1"/>
    <col min="11527" max="11776" width="9.140625" style="1"/>
    <col min="11777" max="11777" width="2.7109375" style="1" customWidth="1"/>
    <col min="11778" max="11778" width="43.42578125" style="1" customWidth="1"/>
    <col min="11779" max="11779" width="28.5703125" style="1" customWidth="1"/>
    <col min="11780" max="11780" width="30.5703125" style="1" customWidth="1"/>
    <col min="11781" max="11781" width="25.85546875" style="1" customWidth="1"/>
    <col min="11782" max="11782" width="24.5703125" style="1" customWidth="1"/>
    <col min="11783" max="12032" width="9.140625" style="1"/>
    <col min="12033" max="12033" width="2.7109375" style="1" customWidth="1"/>
    <col min="12034" max="12034" width="43.42578125" style="1" customWidth="1"/>
    <col min="12035" max="12035" width="28.5703125" style="1" customWidth="1"/>
    <col min="12036" max="12036" width="30.5703125" style="1" customWidth="1"/>
    <col min="12037" max="12037" width="25.85546875" style="1" customWidth="1"/>
    <col min="12038" max="12038" width="24.5703125" style="1" customWidth="1"/>
    <col min="12039" max="12288" width="9.140625" style="1"/>
    <col min="12289" max="12289" width="2.7109375" style="1" customWidth="1"/>
    <col min="12290" max="12290" width="43.42578125" style="1" customWidth="1"/>
    <col min="12291" max="12291" width="28.5703125" style="1" customWidth="1"/>
    <col min="12292" max="12292" width="30.5703125" style="1" customWidth="1"/>
    <col min="12293" max="12293" width="25.85546875" style="1" customWidth="1"/>
    <col min="12294" max="12294" width="24.5703125" style="1" customWidth="1"/>
    <col min="12295" max="12544" width="9.140625" style="1"/>
    <col min="12545" max="12545" width="2.7109375" style="1" customWidth="1"/>
    <col min="12546" max="12546" width="43.42578125" style="1" customWidth="1"/>
    <col min="12547" max="12547" width="28.5703125" style="1" customWidth="1"/>
    <col min="12548" max="12548" width="30.5703125" style="1" customWidth="1"/>
    <col min="12549" max="12549" width="25.85546875" style="1" customWidth="1"/>
    <col min="12550" max="12550" width="24.5703125" style="1" customWidth="1"/>
    <col min="12551" max="12800" width="9.140625" style="1"/>
    <col min="12801" max="12801" width="2.7109375" style="1" customWidth="1"/>
    <col min="12802" max="12802" width="43.42578125" style="1" customWidth="1"/>
    <col min="12803" max="12803" width="28.5703125" style="1" customWidth="1"/>
    <col min="12804" max="12804" width="30.5703125" style="1" customWidth="1"/>
    <col min="12805" max="12805" width="25.85546875" style="1" customWidth="1"/>
    <col min="12806" max="12806" width="24.5703125" style="1" customWidth="1"/>
    <col min="12807" max="13056" width="9.140625" style="1"/>
    <col min="13057" max="13057" width="2.7109375" style="1" customWidth="1"/>
    <col min="13058" max="13058" width="43.42578125" style="1" customWidth="1"/>
    <col min="13059" max="13059" width="28.5703125" style="1" customWidth="1"/>
    <col min="13060" max="13060" width="30.5703125" style="1" customWidth="1"/>
    <col min="13061" max="13061" width="25.85546875" style="1" customWidth="1"/>
    <col min="13062" max="13062" width="24.5703125" style="1" customWidth="1"/>
    <col min="13063" max="13312" width="9.140625" style="1"/>
    <col min="13313" max="13313" width="2.7109375" style="1" customWidth="1"/>
    <col min="13314" max="13314" width="43.42578125" style="1" customWidth="1"/>
    <col min="13315" max="13315" width="28.5703125" style="1" customWidth="1"/>
    <col min="13316" max="13316" width="30.5703125" style="1" customWidth="1"/>
    <col min="13317" max="13317" width="25.85546875" style="1" customWidth="1"/>
    <col min="13318" max="13318" width="24.5703125" style="1" customWidth="1"/>
    <col min="13319" max="13568" width="9.140625" style="1"/>
    <col min="13569" max="13569" width="2.7109375" style="1" customWidth="1"/>
    <col min="13570" max="13570" width="43.42578125" style="1" customWidth="1"/>
    <col min="13571" max="13571" width="28.5703125" style="1" customWidth="1"/>
    <col min="13572" max="13572" width="30.5703125" style="1" customWidth="1"/>
    <col min="13573" max="13573" width="25.85546875" style="1" customWidth="1"/>
    <col min="13574" max="13574" width="24.5703125" style="1" customWidth="1"/>
    <col min="13575" max="13824" width="9.140625" style="1"/>
    <col min="13825" max="13825" width="2.7109375" style="1" customWidth="1"/>
    <col min="13826" max="13826" width="43.42578125" style="1" customWidth="1"/>
    <col min="13827" max="13827" width="28.5703125" style="1" customWidth="1"/>
    <col min="13828" max="13828" width="30.5703125" style="1" customWidth="1"/>
    <col min="13829" max="13829" width="25.85546875" style="1" customWidth="1"/>
    <col min="13830" max="13830" width="24.5703125" style="1" customWidth="1"/>
    <col min="13831" max="14080" width="9.140625" style="1"/>
    <col min="14081" max="14081" width="2.7109375" style="1" customWidth="1"/>
    <col min="14082" max="14082" width="43.42578125" style="1" customWidth="1"/>
    <col min="14083" max="14083" width="28.5703125" style="1" customWidth="1"/>
    <col min="14084" max="14084" width="30.5703125" style="1" customWidth="1"/>
    <col min="14085" max="14085" width="25.85546875" style="1" customWidth="1"/>
    <col min="14086" max="14086" width="24.5703125" style="1" customWidth="1"/>
    <col min="14087" max="14336" width="9.140625" style="1"/>
    <col min="14337" max="14337" width="2.7109375" style="1" customWidth="1"/>
    <col min="14338" max="14338" width="43.42578125" style="1" customWidth="1"/>
    <col min="14339" max="14339" width="28.5703125" style="1" customWidth="1"/>
    <col min="14340" max="14340" width="30.5703125" style="1" customWidth="1"/>
    <col min="14341" max="14341" width="25.85546875" style="1" customWidth="1"/>
    <col min="14342" max="14342" width="24.5703125" style="1" customWidth="1"/>
    <col min="14343" max="14592" width="9.140625" style="1"/>
    <col min="14593" max="14593" width="2.7109375" style="1" customWidth="1"/>
    <col min="14594" max="14594" width="43.42578125" style="1" customWidth="1"/>
    <col min="14595" max="14595" width="28.5703125" style="1" customWidth="1"/>
    <col min="14596" max="14596" width="30.5703125" style="1" customWidth="1"/>
    <col min="14597" max="14597" width="25.85546875" style="1" customWidth="1"/>
    <col min="14598" max="14598" width="24.5703125" style="1" customWidth="1"/>
    <col min="14599" max="14848" width="9.140625" style="1"/>
    <col min="14849" max="14849" width="2.7109375" style="1" customWidth="1"/>
    <col min="14850" max="14850" width="43.42578125" style="1" customWidth="1"/>
    <col min="14851" max="14851" width="28.5703125" style="1" customWidth="1"/>
    <col min="14852" max="14852" width="30.5703125" style="1" customWidth="1"/>
    <col min="14853" max="14853" width="25.85546875" style="1" customWidth="1"/>
    <col min="14854" max="14854" width="24.5703125" style="1" customWidth="1"/>
    <col min="14855" max="15104" width="9.140625" style="1"/>
    <col min="15105" max="15105" width="2.7109375" style="1" customWidth="1"/>
    <col min="15106" max="15106" width="43.42578125" style="1" customWidth="1"/>
    <col min="15107" max="15107" width="28.5703125" style="1" customWidth="1"/>
    <col min="15108" max="15108" width="30.5703125" style="1" customWidth="1"/>
    <col min="15109" max="15109" width="25.85546875" style="1" customWidth="1"/>
    <col min="15110" max="15110" width="24.5703125" style="1" customWidth="1"/>
    <col min="15111" max="15360" width="9.140625" style="1"/>
    <col min="15361" max="15361" width="2.7109375" style="1" customWidth="1"/>
    <col min="15362" max="15362" width="43.42578125" style="1" customWidth="1"/>
    <col min="15363" max="15363" width="28.5703125" style="1" customWidth="1"/>
    <col min="15364" max="15364" width="30.5703125" style="1" customWidth="1"/>
    <col min="15365" max="15365" width="25.85546875" style="1" customWidth="1"/>
    <col min="15366" max="15366" width="24.5703125" style="1" customWidth="1"/>
    <col min="15367" max="15616" width="9.140625" style="1"/>
    <col min="15617" max="15617" width="2.7109375" style="1" customWidth="1"/>
    <col min="15618" max="15618" width="43.42578125" style="1" customWidth="1"/>
    <col min="15619" max="15619" width="28.5703125" style="1" customWidth="1"/>
    <col min="15620" max="15620" width="30.5703125" style="1" customWidth="1"/>
    <col min="15621" max="15621" width="25.85546875" style="1" customWidth="1"/>
    <col min="15622" max="15622" width="24.5703125" style="1" customWidth="1"/>
    <col min="15623" max="15872" width="9.140625" style="1"/>
    <col min="15873" max="15873" width="2.7109375" style="1" customWidth="1"/>
    <col min="15874" max="15874" width="43.42578125" style="1" customWidth="1"/>
    <col min="15875" max="15875" width="28.5703125" style="1" customWidth="1"/>
    <col min="15876" max="15876" width="30.5703125" style="1" customWidth="1"/>
    <col min="15877" max="15877" width="25.85546875" style="1" customWidth="1"/>
    <col min="15878" max="15878" width="24.5703125" style="1" customWidth="1"/>
    <col min="15879" max="16128" width="9.140625" style="1"/>
    <col min="16129" max="16129" width="2.7109375" style="1" customWidth="1"/>
    <col min="16130" max="16130" width="43.42578125" style="1" customWidth="1"/>
    <col min="16131" max="16131" width="28.5703125" style="1" customWidth="1"/>
    <col min="16132" max="16132" width="30.5703125" style="1" customWidth="1"/>
    <col min="16133" max="16133" width="25.85546875" style="1" customWidth="1"/>
    <col min="16134" max="16134" width="24.5703125" style="1" customWidth="1"/>
    <col min="16135" max="16384" width="9.140625" style="1"/>
  </cols>
  <sheetData>
    <row r="2" spans="2:13" ht="46.5" customHeight="1" x14ac:dyDescent="0.2">
      <c r="B2" s="34"/>
      <c r="C2" s="34"/>
      <c r="D2" s="34"/>
      <c r="E2" s="34"/>
      <c r="F2" s="34"/>
    </row>
    <row r="3" spans="2:13" ht="66" customHeight="1" x14ac:dyDescent="0.2">
      <c r="B3" s="35" t="s">
        <v>0</v>
      </c>
      <c r="C3" s="35"/>
      <c r="D3" s="35"/>
      <c r="E3" s="35"/>
      <c r="F3" s="2"/>
    </row>
    <row r="4" spans="2:13" s="6" customFormat="1" ht="53.25" customHeight="1" x14ac:dyDescent="0.2">
      <c r="B4" s="3" t="s">
        <v>1</v>
      </c>
      <c r="C4" s="4" t="s">
        <v>2</v>
      </c>
      <c r="D4" s="5" t="s">
        <v>3</v>
      </c>
      <c r="E4" s="5" t="s">
        <v>4</v>
      </c>
      <c r="F4" s="1"/>
      <c r="L4" s="7"/>
      <c r="M4" s="7"/>
    </row>
    <row r="5" spans="2:13" s="6" customFormat="1" ht="39.75" customHeight="1" x14ac:dyDescent="0.25">
      <c r="B5" s="8" t="s">
        <v>5</v>
      </c>
      <c r="C5" s="9">
        <f>GETPIVOTDATA("regione",[1]Pivot_OCF!$A$3,"CT","FRIULI VENEZIA GIULIA","AREA","NORD")</f>
        <v>1208</v>
      </c>
      <c r="D5" s="10">
        <f>GETPIVOTDATA("regione",[1]Pivot_Anasf!$A$3,"CT","FRIULI VENEZIA GIULIA","AREA","NORD")</f>
        <v>306</v>
      </c>
      <c r="E5" s="11">
        <f>D5/C5</f>
        <v>0.25331125827814571</v>
      </c>
      <c r="L5" s="7"/>
      <c r="M5" s="7"/>
    </row>
    <row r="6" spans="2:13" s="6" customFormat="1" ht="39.75" customHeight="1" x14ac:dyDescent="0.25">
      <c r="B6" s="8" t="s">
        <v>6</v>
      </c>
      <c r="C6" s="9">
        <f>GETPIVOTDATA("regione",[1]Pivot_OCF!$A$3,"CT","LIGURIA","AREA","NORD")</f>
        <v>1795</v>
      </c>
      <c r="D6" s="10">
        <f>GETPIVOTDATA("regione",[1]Pivot_Anasf!$A$3,"CT","LIGURIA","AREA","NORD")</f>
        <v>489</v>
      </c>
      <c r="E6" s="11">
        <f t="shared" ref="E6:E11" si="0">D6/C6</f>
        <v>0.27242339832869078</v>
      </c>
      <c r="L6" s="7"/>
      <c r="M6" s="7"/>
    </row>
    <row r="7" spans="2:13" s="6" customFormat="1" ht="39.75" customHeight="1" x14ac:dyDescent="0.25">
      <c r="B7" s="8" t="s">
        <v>7</v>
      </c>
      <c r="C7" s="9">
        <f>GETPIVOTDATA("regione",[1]Pivot_OCF!$A$3,"CT","LOMBARDIA","AREA","NORD")</f>
        <v>11795</v>
      </c>
      <c r="D7" s="12">
        <f>GETPIVOTDATA("regione",[1]Pivot_Anasf!$A$3,"CT","LOMBARDIA","AREA","NORD")</f>
        <v>2080</v>
      </c>
      <c r="E7" s="11">
        <f t="shared" si="0"/>
        <v>0.17634590928359475</v>
      </c>
      <c r="L7" s="7"/>
      <c r="M7" s="7"/>
    </row>
    <row r="8" spans="2:13" s="6" customFormat="1" ht="39.75" customHeight="1" x14ac:dyDescent="0.25">
      <c r="B8" s="8" t="s">
        <v>8</v>
      </c>
      <c r="C8" s="9">
        <f>GETPIVOTDATA("regione",[1]Pivot_OCF!$A$3,"CT","PIEMONTE VALLE D'AOSTA","AREA","NORD")</f>
        <v>5305</v>
      </c>
      <c r="D8" s="12">
        <f>GETPIVOTDATA("regione",[1]Pivot_Anasf!$A$3,"CT","PIEMONTE VALLE D'AOSTA","AREA","NORD")</f>
        <v>1206</v>
      </c>
      <c r="E8" s="11">
        <f>D8/C8</f>
        <v>0.22733270499528746</v>
      </c>
      <c r="L8" s="7"/>
      <c r="M8" s="7"/>
    </row>
    <row r="9" spans="2:13" s="6" customFormat="1" ht="39.75" customHeight="1" x14ac:dyDescent="0.25">
      <c r="B9" s="8" t="s">
        <v>9</v>
      </c>
      <c r="C9" s="9">
        <f>GETPIVOTDATA("regione",[1]Pivot_OCF!$A$3,"CT","TRENTINO ALTO ADIGE","AREA","NORD")</f>
        <v>828</v>
      </c>
      <c r="D9" s="10">
        <f>GETPIVOTDATA("regione",[1]Pivot_Anasf!$A$3,"CT","TRENTINO ALTO ADIGE","AREA","NORD")</f>
        <v>152</v>
      </c>
      <c r="E9" s="11">
        <f>D9/C9</f>
        <v>0.18357487922705315</v>
      </c>
      <c r="L9" s="7"/>
      <c r="M9" s="7"/>
    </row>
    <row r="10" spans="2:13" s="6" customFormat="1" ht="39.75" customHeight="1" thickBot="1" x14ac:dyDescent="0.3">
      <c r="B10" s="8" t="s">
        <v>10</v>
      </c>
      <c r="C10" s="13">
        <f>GETPIVOTDATA("regione",[1]Pivot_OCF!$A$3,"CT","VENETO","AREA","NORD")</f>
        <v>5293</v>
      </c>
      <c r="D10" s="14">
        <f>GETPIVOTDATA("regione",[1]Pivot_Anasf!$A$3,"CT","VENETO","AREA","NORD")</f>
        <v>1164</v>
      </c>
      <c r="E10" s="15">
        <f>D10/C10</f>
        <v>0.21991309276402796</v>
      </c>
      <c r="L10" s="7"/>
      <c r="M10" s="7"/>
    </row>
    <row r="11" spans="2:13" s="6" customFormat="1" ht="39.75" customHeight="1" thickTop="1" x14ac:dyDescent="0.25">
      <c r="B11" s="3" t="s">
        <v>11</v>
      </c>
      <c r="C11" s="16">
        <f>SUM(C5:C10)</f>
        <v>26224</v>
      </c>
      <c r="D11" s="17">
        <f>SUM(D5:D10)</f>
        <v>5397</v>
      </c>
      <c r="E11" s="18">
        <f t="shared" si="0"/>
        <v>0.20580384380719952</v>
      </c>
    </row>
    <row r="12" spans="2:13" ht="19.5" thickBot="1" x14ac:dyDescent="0.4">
      <c r="B12" s="19"/>
      <c r="C12" s="20"/>
      <c r="D12" s="21"/>
      <c r="E12" s="22"/>
    </row>
    <row r="13" spans="2:13" s="6" customFormat="1" ht="42" customHeight="1" thickBot="1" x14ac:dyDescent="0.3">
      <c r="B13" s="23" t="s">
        <v>12</v>
      </c>
      <c r="C13" s="24">
        <f>GETPIVOTDATA("regione",[1]Pivot_OCF!$A$3)</f>
        <v>51800</v>
      </c>
      <c r="D13" s="25">
        <f>GETPIVOTDATA("regione",[1]Pivot_Anasf!$A$3)</f>
        <v>12106</v>
      </c>
      <c r="E13" s="26">
        <f>D13/C13</f>
        <v>0.2337065637065637</v>
      </c>
      <c r="F13" s="27"/>
    </row>
    <row r="14" spans="2:13" ht="15.75" x14ac:dyDescent="0.25">
      <c r="B14" s="28" t="s">
        <v>32</v>
      </c>
      <c r="C14" s="28"/>
      <c r="D14" s="28"/>
      <c r="E14" s="28"/>
    </row>
    <row r="15" spans="2:13" ht="15.75" x14ac:dyDescent="0.25">
      <c r="B15" s="28"/>
      <c r="C15" s="33"/>
      <c r="D15" s="33"/>
      <c r="E15" s="33"/>
    </row>
  </sheetData>
  <mergeCells count="2">
    <mergeCell ref="B2:F2"/>
    <mergeCell ref="B3:E3"/>
  </mergeCells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C7E1-E1F1-4A4B-94BC-16E139AA61D2}">
  <dimension ref="B2:M17"/>
  <sheetViews>
    <sheetView showGridLines="0" topLeftCell="A4" zoomScale="60" zoomScaleNormal="60" workbookViewId="0">
      <selection activeCell="B17" sqref="B17"/>
    </sheetView>
  </sheetViews>
  <sheetFormatPr defaultRowHeight="12.75" x14ac:dyDescent="0.2"/>
  <cols>
    <col min="1" max="1" width="2.7109375" style="1" customWidth="1"/>
    <col min="2" max="2" width="36" style="1" bestFit="1" customWidth="1"/>
    <col min="3" max="3" width="26.140625" style="1" bestFit="1" customWidth="1"/>
    <col min="4" max="4" width="19.140625" style="1" bestFit="1" customWidth="1"/>
    <col min="5" max="5" width="22.7109375" style="1" bestFit="1" customWidth="1"/>
    <col min="6" max="6" width="24.5703125" style="1" customWidth="1"/>
    <col min="7" max="11" width="9.140625" style="1"/>
    <col min="12" max="12" width="13.85546875" style="1" bestFit="1" customWidth="1"/>
    <col min="13" max="13" width="11.5703125" style="1" bestFit="1" customWidth="1"/>
    <col min="14" max="256" width="9.140625" style="1"/>
    <col min="257" max="257" width="2.7109375" style="1" customWidth="1"/>
    <col min="258" max="258" width="43.42578125" style="1" customWidth="1"/>
    <col min="259" max="259" width="28.5703125" style="1" customWidth="1"/>
    <col min="260" max="260" width="30.5703125" style="1" customWidth="1"/>
    <col min="261" max="261" width="25.85546875" style="1" customWidth="1"/>
    <col min="262" max="262" width="24.5703125" style="1" customWidth="1"/>
    <col min="263" max="512" width="9.140625" style="1"/>
    <col min="513" max="513" width="2.7109375" style="1" customWidth="1"/>
    <col min="514" max="514" width="43.42578125" style="1" customWidth="1"/>
    <col min="515" max="515" width="28.5703125" style="1" customWidth="1"/>
    <col min="516" max="516" width="30.5703125" style="1" customWidth="1"/>
    <col min="517" max="517" width="25.85546875" style="1" customWidth="1"/>
    <col min="518" max="518" width="24.5703125" style="1" customWidth="1"/>
    <col min="519" max="768" width="9.140625" style="1"/>
    <col min="769" max="769" width="2.7109375" style="1" customWidth="1"/>
    <col min="770" max="770" width="43.42578125" style="1" customWidth="1"/>
    <col min="771" max="771" width="28.5703125" style="1" customWidth="1"/>
    <col min="772" max="772" width="30.5703125" style="1" customWidth="1"/>
    <col min="773" max="773" width="25.85546875" style="1" customWidth="1"/>
    <col min="774" max="774" width="24.5703125" style="1" customWidth="1"/>
    <col min="775" max="1024" width="9.140625" style="1"/>
    <col min="1025" max="1025" width="2.7109375" style="1" customWidth="1"/>
    <col min="1026" max="1026" width="43.42578125" style="1" customWidth="1"/>
    <col min="1027" max="1027" width="28.5703125" style="1" customWidth="1"/>
    <col min="1028" max="1028" width="30.5703125" style="1" customWidth="1"/>
    <col min="1029" max="1029" width="25.85546875" style="1" customWidth="1"/>
    <col min="1030" max="1030" width="24.5703125" style="1" customWidth="1"/>
    <col min="1031" max="1280" width="9.140625" style="1"/>
    <col min="1281" max="1281" width="2.7109375" style="1" customWidth="1"/>
    <col min="1282" max="1282" width="43.42578125" style="1" customWidth="1"/>
    <col min="1283" max="1283" width="28.5703125" style="1" customWidth="1"/>
    <col min="1284" max="1284" width="30.5703125" style="1" customWidth="1"/>
    <col min="1285" max="1285" width="25.85546875" style="1" customWidth="1"/>
    <col min="1286" max="1286" width="24.5703125" style="1" customWidth="1"/>
    <col min="1287" max="1536" width="9.140625" style="1"/>
    <col min="1537" max="1537" width="2.7109375" style="1" customWidth="1"/>
    <col min="1538" max="1538" width="43.42578125" style="1" customWidth="1"/>
    <col min="1539" max="1539" width="28.5703125" style="1" customWidth="1"/>
    <col min="1540" max="1540" width="30.5703125" style="1" customWidth="1"/>
    <col min="1541" max="1541" width="25.85546875" style="1" customWidth="1"/>
    <col min="1542" max="1542" width="24.5703125" style="1" customWidth="1"/>
    <col min="1543" max="1792" width="9.140625" style="1"/>
    <col min="1793" max="1793" width="2.7109375" style="1" customWidth="1"/>
    <col min="1794" max="1794" width="43.42578125" style="1" customWidth="1"/>
    <col min="1795" max="1795" width="28.5703125" style="1" customWidth="1"/>
    <col min="1796" max="1796" width="30.5703125" style="1" customWidth="1"/>
    <col min="1797" max="1797" width="25.85546875" style="1" customWidth="1"/>
    <col min="1798" max="1798" width="24.5703125" style="1" customWidth="1"/>
    <col min="1799" max="2048" width="9.140625" style="1"/>
    <col min="2049" max="2049" width="2.7109375" style="1" customWidth="1"/>
    <col min="2050" max="2050" width="43.42578125" style="1" customWidth="1"/>
    <col min="2051" max="2051" width="28.5703125" style="1" customWidth="1"/>
    <col min="2052" max="2052" width="30.5703125" style="1" customWidth="1"/>
    <col min="2053" max="2053" width="25.85546875" style="1" customWidth="1"/>
    <col min="2054" max="2054" width="24.5703125" style="1" customWidth="1"/>
    <col min="2055" max="2304" width="9.140625" style="1"/>
    <col min="2305" max="2305" width="2.7109375" style="1" customWidth="1"/>
    <col min="2306" max="2306" width="43.42578125" style="1" customWidth="1"/>
    <col min="2307" max="2307" width="28.5703125" style="1" customWidth="1"/>
    <col min="2308" max="2308" width="30.5703125" style="1" customWidth="1"/>
    <col min="2309" max="2309" width="25.85546875" style="1" customWidth="1"/>
    <col min="2310" max="2310" width="24.5703125" style="1" customWidth="1"/>
    <col min="2311" max="2560" width="9.140625" style="1"/>
    <col min="2561" max="2561" width="2.7109375" style="1" customWidth="1"/>
    <col min="2562" max="2562" width="43.42578125" style="1" customWidth="1"/>
    <col min="2563" max="2563" width="28.5703125" style="1" customWidth="1"/>
    <col min="2564" max="2564" width="30.5703125" style="1" customWidth="1"/>
    <col min="2565" max="2565" width="25.85546875" style="1" customWidth="1"/>
    <col min="2566" max="2566" width="24.5703125" style="1" customWidth="1"/>
    <col min="2567" max="2816" width="9.140625" style="1"/>
    <col min="2817" max="2817" width="2.7109375" style="1" customWidth="1"/>
    <col min="2818" max="2818" width="43.42578125" style="1" customWidth="1"/>
    <col min="2819" max="2819" width="28.5703125" style="1" customWidth="1"/>
    <col min="2820" max="2820" width="30.5703125" style="1" customWidth="1"/>
    <col min="2821" max="2821" width="25.85546875" style="1" customWidth="1"/>
    <col min="2822" max="2822" width="24.5703125" style="1" customWidth="1"/>
    <col min="2823" max="3072" width="9.140625" style="1"/>
    <col min="3073" max="3073" width="2.7109375" style="1" customWidth="1"/>
    <col min="3074" max="3074" width="43.42578125" style="1" customWidth="1"/>
    <col min="3075" max="3075" width="28.5703125" style="1" customWidth="1"/>
    <col min="3076" max="3076" width="30.5703125" style="1" customWidth="1"/>
    <col min="3077" max="3077" width="25.85546875" style="1" customWidth="1"/>
    <col min="3078" max="3078" width="24.5703125" style="1" customWidth="1"/>
    <col min="3079" max="3328" width="9.140625" style="1"/>
    <col min="3329" max="3329" width="2.7109375" style="1" customWidth="1"/>
    <col min="3330" max="3330" width="43.42578125" style="1" customWidth="1"/>
    <col min="3331" max="3331" width="28.5703125" style="1" customWidth="1"/>
    <col min="3332" max="3332" width="30.5703125" style="1" customWidth="1"/>
    <col min="3333" max="3333" width="25.85546875" style="1" customWidth="1"/>
    <col min="3334" max="3334" width="24.5703125" style="1" customWidth="1"/>
    <col min="3335" max="3584" width="9.140625" style="1"/>
    <col min="3585" max="3585" width="2.7109375" style="1" customWidth="1"/>
    <col min="3586" max="3586" width="43.42578125" style="1" customWidth="1"/>
    <col min="3587" max="3587" width="28.5703125" style="1" customWidth="1"/>
    <col min="3588" max="3588" width="30.5703125" style="1" customWidth="1"/>
    <col min="3589" max="3589" width="25.85546875" style="1" customWidth="1"/>
    <col min="3590" max="3590" width="24.5703125" style="1" customWidth="1"/>
    <col min="3591" max="3840" width="9.140625" style="1"/>
    <col min="3841" max="3841" width="2.7109375" style="1" customWidth="1"/>
    <col min="3842" max="3842" width="43.42578125" style="1" customWidth="1"/>
    <col min="3843" max="3843" width="28.5703125" style="1" customWidth="1"/>
    <col min="3844" max="3844" width="30.5703125" style="1" customWidth="1"/>
    <col min="3845" max="3845" width="25.85546875" style="1" customWidth="1"/>
    <col min="3846" max="3846" width="24.5703125" style="1" customWidth="1"/>
    <col min="3847" max="4096" width="9.140625" style="1"/>
    <col min="4097" max="4097" width="2.7109375" style="1" customWidth="1"/>
    <col min="4098" max="4098" width="43.42578125" style="1" customWidth="1"/>
    <col min="4099" max="4099" width="28.5703125" style="1" customWidth="1"/>
    <col min="4100" max="4100" width="30.5703125" style="1" customWidth="1"/>
    <col min="4101" max="4101" width="25.85546875" style="1" customWidth="1"/>
    <col min="4102" max="4102" width="24.5703125" style="1" customWidth="1"/>
    <col min="4103" max="4352" width="9.140625" style="1"/>
    <col min="4353" max="4353" width="2.7109375" style="1" customWidth="1"/>
    <col min="4354" max="4354" width="43.42578125" style="1" customWidth="1"/>
    <col min="4355" max="4355" width="28.5703125" style="1" customWidth="1"/>
    <col min="4356" max="4356" width="30.5703125" style="1" customWidth="1"/>
    <col min="4357" max="4357" width="25.85546875" style="1" customWidth="1"/>
    <col min="4358" max="4358" width="24.5703125" style="1" customWidth="1"/>
    <col min="4359" max="4608" width="9.140625" style="1"/>
    <col min="4609" max="4609" width="2.7109375" style="1" customWidth="1"/>
    <col min="4610" max="4610" width="43.42578125" style="1" customWidth="1"/>
    <col min="4611" max="4611" width="28.5703125" style="1" customWidth="1"/>
    <col min="4612" max="4612" width="30.5703125" style="1" customWidth="1"/>
    <col min="4613" max="4613" width="25.85546875" style="1" customWidth="1"/>
    <col min="4614" max="4614" width="24.5703125" style="1" customWidth="1"/>
    <col min="4615" max="4864" width="9.140625" style="1"/>
    <col min="4865" max="4865" width="2.7109375" style="1" customWidth="1"/>
    <col min="4866" max="4866" width="43.42578125" style="1" customWidth="1"/>
    <col min="4867" max="4867" width="28.5703125" style="1" customWidth="1"/>
    <col min="4868" max="4868" width="30.5703125" style="1" customWidth="1"/>
    <col min="4869" max="4869" width="25.85546875" style="1" customWidth="1"/>
    <col min="4870" max="4870" width="24.5703125" style="1" customWidth="1"/>
    <col min="4871" max="5120" width="9.140625" style="1"/>
    <col min="5121" max="5121" width="2.7109375" style="1" customWidth="1"/>
    <col min="5122" max="5122" width="43.42578125" style="1" customWidth="1"/>
    <col min="5123" max="5123" width="28.5703125" style="1" customWidth="1"/>
    <col min="5124" max="5124" width="30.5703125" style="1" customWidth="1"/>
    <col min="5125" max="5125" width="25.85546875" style="1" customWidth="1"/>
    <col min="5126" max="5126" width="24.5703125" style="1" customWidth="1"/>
    <col min="5127" max="5376" width="9.140625" style="1"/>
    <col min="5377" max="5377" width="2.7109375" style="1" customWidth="1"/>
    <col min="5378" max="5378" width="43.42578125" style="1" customWidth="1"/>
    <col min="5379" max="5379" width="28.5703125" style="1" customWidth="1"/>
    <col min="5380" max="5380" width="30.5703125" style="1" customWidth="1"/>
    <col min="5381" max="5381" width="25.85546875" style="1" customWidth="1"/>
    <col min="5382" max="5382" width="24.5703125" style="1" customWidth="1"/>
    <col min="5383" max="5632" width="9.140625" style="1"/>
    <col min="5633" max="5633" width="2.7109375" style="1" customWidth="1"/>
    <col min="5634" max="5634" width="43.42578125" style="1" customWidth="1"/>
    <col min="5635" max="5635" width="28.5703125" style="1" customWidth="1"/>
    <col min="5636" max="5636" width="30.5703125" style="1" customWidth="1"/>
    <col min="5637" max="5637" width="25.85546875" style="1" customWidth="1"/>
    <col min="5638" max="5638" width="24.5703125" style="1" customWidth="1"/>
    <col min="5639" max="5888" width="9.140625" style="1"/>
    <col min="5889" max="5889" width="2.7109375" style="1" customWidth="1"/>
    <col min="5890" max="5890" width="43.42578125" style="1" customWidth="1"/>
    <col min="5891" max="5891" width="28.5703125" style="1" customWidth="1"/>
    <col min="5892" max="5892" width="30.5703125" style="1" customWidth="1"/>
    <col min="5893" max="5893" width="25.85546875" style="1" customWidth="1"/>
    <col min="5894" max="5894" width="24.5703125" style="1" customWidth="1"/>
    <col min="5895" max="6144" width="9.140625" style="1"/>
    <col min="6145" max="6145" width="2.7109375" style="1" customWidth="1"/>
    <col min="6146" max="6146" width="43.42578125" style="1" customWidth="1"/>
    <col min="6147" max="6147" width="28.5703125" style="1" customWidth="1"/>
    <col min="6148" max="6148" width="30.5703125" style="1" customWidth="1"/>
    <col min="6149" max="6149" width="25.85546875" style="1" customWidth="1"/>
    <col min="6150" max="6150" width="24.5703125" style="1" customWidth="1"/>
    <col min="6151" max="6400" width="9.140625" style="1"/>
    <col min="6401" max="6401" width="2.7109375" style="1" customWidth="1"/>
    <col min="6402" max="6402" width="43.42578125" style="1" customWidth="1"/>
    <col min="6403" max="6403" width="28.5703125" style="1" customWidth="1"/>
    <col min="6404" max="6404" width="30.5703125" style="1" customWidth="1"/>
    <col min="6405" max="6405" width="25.85546875" style="1" customWidth="1"/>
    <col min="6406" max="6406" width="24.5703125" style="1" customWidth="1"/>
    <col min="6407" max="6656" width="9.140625" style="1"/>
    <col min="6657" max="6657" width="2.7109375" style="1" customWidth="1"/>
    <col min="6658" max="6658" width="43.42578125" style="1" customWidth="1"/>
    <col min="6659" max="6659" width="28.5703125" style="1" customWidth="1"/>
    <col min="6660" max="6660" width="30.5703125" style="1" customWidth="1"/>
    <col min="6661" max="6661" width="25.85546875" style="1" customWidth="1"/>
    <col min="6662" max="6662" width="24.5703125" style="1" customWidth="1"/>
    <col min="6663" max="6912" width="9.140625" style="1"/>
    <col min="6913" max="6913" width="2.7109375" style="1" customWidth="1"/>
    <col min="6914" max="6914" width="43.42578125" style="1" customWidth="1"/>
    <col min="6915" max="6915" width="28.5703125" style="1" customWidth="1"/>
    <col min="6916" max="6916" width="30.5703125" style="1" customWidth="1"/>
    <col min="6917" max="6917" width="25.85546875" style="1" customWidth="1"/>
    <col min="6918" max="6918" width="24.5703125" style="1" customWidth="1"/>
    <col min="6919" max="7168" width="9.140625" style="1"/>
    <col min="7169" max="7169" width="2.7109375" style="1" customWidth="1"/>
    <col min="7170" max="7170" width="43.42578125" style="1" customWidth="1"/>
    <col min="7171" max="7171" width="28.5703125" style="1" customWidth="1"/>
    <col min="7172" max="7172" width="30.5703125" style="1" customWidth="1"/>
    <col min="7173" max="7173" width="25.85546875" style="1" customWidth="1"/>
    <col min="7174" max="7174" width="24.5703125" style="1" customWidth="1"/>
    <col min="7175" max="7424" width="9.140625" style="1"/>
    <col min="7425" max="7425" width="2.7109375" style="1" customWidth="1"/>
    <col min="7426" max="7426" width="43.42578125" style="1" customWidth="1"/>
    <col min="7427" max="7427" width="28.5703125" style="1" customWidth="1"/>
    <col min="7428" max="7428" width="30.5703125" style="1" customWidth="1"/>
    <col min="7429" max="7429" width="25.85546875" style="1" customWidth="1"/>
    <col min="7430" max="7430" width="24.5703125" style="1" customWidth="1"/>
    <col min="7431" max="7680" width="9.140625" style="1"/>
    <col min="7681" max="7681" width="2.7109375" style="1" customWidth="1"/>
    <col min="7682" max="7682" width="43.42578125" style="1" customWidth="1"/>
    <col min="7683" max="7683" width="28.5703125" style="1" customWidth="1"/>
    <col min="7684" max="7684" width="30.5703125" style="1" customWidth="1"/>
    <col min="7685" max="7685" width="25.85546875" style="1" customWidth="1"/>
    <col min="7686" max="7686" width="24.5703125" style="1" customWidth="1"/>
    <col min="7687" max="7936" width="9.140625" style="1"/>
    <col min="7937" max="7937" width="2.7109375" style="1" customWidth="1"/>
    <col min="7938" max="7938" width="43.42578125" style="1" customWidth="1"/>
    <col min="7939" max="7939" width="28.5703125" style="1" customWidth="1"/>
    <col min="7940" max="7940" width="30.5703125" style="1" customWidth="1"/>
    <col min="7941" max="7941" width="25.85546875" style="1" customWidth="1"/>
    <col min="7942" max="7942" width="24.5703125" style="1" customWidth="1"/>
    <col min="7943" max="8192" width="9.140625" style="1"/>
    <col min="8193" max="8193" width="2.7109375" style="1" customWidth="1"/>
    <col min="8194" max="8194" width="43.42578125" style="1" customWidth="1"/>
    <col min="8195" max="8195" width="28.5703125" style="1" customWidth="1"/>
    <col min="8196" max="8196" width="30.5703125" style="1" customWidth="1"/>
    <col min="8197" max="8197" width="25.85546875" style="1" customWidth="1"/>
    <col min="8198" max="8198" width="24.5703125" style="1" customWidth="1"/>
    <col min="8199" max="8448" width="9.140625" style="1"/>
    <col min="8449" max="8449" width="2.7109375" style="1" customWidth="1"/>
    <col min="8450" max="8450" width="43.42578125" style="1" customWidth="1"/>
    <col min="8451" max="8451" width="28.5703125" style="1" customWidth="1"/>
    <col min="8452" max="8452" width="30.5703125" style="1" customWidth="1"/>
    <col min="8453" max="8453" width="25.85546875" style="1" customWidth="1"/>
    <col min="8454" max="8454" width="24.5703125" style="1" customWidth="1"/>
    <col min="8455" max="8704" width="9.140625" style="1"/>
    <col min="8705" max="8705" width="2.7109375" style="1" customWidth="1"/>
    <col min="8706" max="8706" width="43.42578125" style="1" customWidth="1"/>
    <col min="8707" max="8707" width="28.5703125" style="1" customWidth="1"/>
    <col min="8708" max="8708" width="30.5703125" style="1" customWidth="1"/>
    <col min="8709" max="8709" width="25.85546875" style="1" customWidth="1"/>
    <col min="8710" max="8710" width="24.5703125" style="1" customWidth="1"/>
    <col min="8711" max="8960" width="9.140625" style="1"/>
    <col min="8961" max="8961" width="2.7109375" style="1" customWidth="1"/>
    <col min="8962" max="8962" width="43.42578125" style="1" customWidth="1"/>
    <col min="8963" max="8963" width="28.5703125" style="1" customWidth="1"/>
    <col min="8964" max="8964" width="30.5703125" style="1" customWidth="1"/>
    <col min="8965" max="8965" width="25.85546875" style="1" customWidth="1"/>
    <col min="8966" max="8966" width="24.5703125" style="1" customWidth="1"/>
    <col min="8967" max="9216" width="9.140625" style="1"/>
    <col min="9217" max="9217" width="2.7109375" style="1" customWidth="1"/>
    <col min="9218" max="9218" width="43.42578125" style="1" customWidth="1"/>
    <col min="9219" max="9219" width="28.5703125" style="1" customWidth="1"/>
    <col min="9220" max="9220" width="30.5703125" style="1" customWidth="1"/>
    <col min="9221" max="9221" width="25.85546875" style="1" customWidth="1"/>
    <col min="9222" max="9222" width="24.5703125" style="1" customWidth="1"/>
    <col min="9223" max="9472" width="9.140625" style="1"/>
    <col min="9473" max="9473" width="2.7109375" style="1" customWidth="1"/>
    <col min="9474" max="9474" width="43.42578125" style="1" customWidth="1"/>
    <col min="9475" max="9475" width="28.5703125" style="1" customWidth="1"/>
    <col min="9476" max="9476" width="30.5703125" style="1" customWidth="1"/>
    <col min="9477" max="9477" width="25.85546875" style="1" customWidth="1"/>
    <col min="9478" max="9478" width="24.5703125" style="1" customWidth="1"/>
    <col min="9479" max="9728" width="9.140625" style="1"/>
    <col min="9729" max="9729" width="2.7109375" style="1" customWidth="1"/>
    <col min="9730" max="9730" width="43.42578125" style="1" customWidth="1"/>
    <col min="9731" max="9731" width="28.5703125" style="1" customWidth="1"/>
    <col min="9732" max="9732" width="30.5703125" style="1" customWidth="1"/>
    <col min="9733" max="9733" width="25.85546875" style="1" customWidth="1"/>
    <col min="9734" max="9734" width="24.5703125" style="1" customWidth="1"/>
    <col min="9735" max="9984" width="9.140625" style="1"/>
    <col min="9985" max="9985" width="2.7109375" style="1" customWidth="1"/>
    <col min="9986" max="9986" width="43.42578125" style="1" customWidth="1"/>
    <col min="9987" max="9987" width="28.5703125" style="1" customWidth="1"/>
    <col min="9988" max="9988" width="30.5703125" style="1" customWidth="1"/>
    <col min="9989" max="9989" width="25.85546875" style="1" customWidth="1"/>
    <col min="9990" max="9990" width="24.5703125" style="1" customWidth="1"/>
    <col min="9991" max="10240" width="9.140625" style="1"/>
    <col min="10241" max="10241" width="2.7109375" style="1" customWidth="1"/>
    <col min="10242" max="10242" width="43.42578125" style="1" customWidth="1"/>
    <col min="10243" max="10243" width="28.5703125" style="1" customWidth="1"/>
    <col min="10244" max="10244" width="30.5703125" style="1" customWidth="1"/>
    <col min="10245" max="10245" width="25.85546875" style="1" customWidth="1"/>
    <col min="10246" max="10246" width="24.5703125" style="1" customWidth="1"/>
    <col min="10247" max="10496" width="9.140625" style="1"/>
    <col min="10497" max="10497" width="2.7109375" style="1" customWidth="1"/>
    <col min="10498" max="10498" width="43.42578125" style="1" customWidth="1"/>
    <col min="10499" max="10499" width="28.5703125" style="1" customWidth="1"/>
    <col min="10500" max="10500" width="30.5703125" style="1" customWidth="1"/>
    <col min="10501" max="10501" width="25.85546875" style="1" customWidth="1"/>
    <col min="10502" max="10502" width="24.5703125" style="1" customWidth="1"/>
    <col min="10503" max="10752" width="9.140625" style="1"/>
    <col min="10753" max="10753" width="2.7109375" style="1" customWidth="1"/>
    <col min="10754" max="10754" width="43.42578125" style="1" customWidth="1"/>
    <col min="10755" max="10755" width="28.5703125" style="1" customWidth="1"/>
    <col min="10756" max="10756" width="30.5703125" style="1" customWidth="1"/>
    <col min="10757" max="10757" width="25.85546875" style="1" customWidth="1"/>
    <col min="10758" max="10758" width="24.5703125" style="1" customWidth="1"/>
    <col min="10759" max="11008" width="9.140625" style="1"/>
    <col min="11009" max="11009" width="2.7109375" style="1" customWidth="1"/>
    <col min="11010" max="11010" width="43.42578125" style="1" customWidth="1"/>
    <col min="11011" max="11011" width="28.5703125" style="1" customWidth="1"/>
    <col min="11012" max="11012" width="30.5703125" style="1" customWidth="1"/>
    <col min="11013" max="11013" width="25.85546875" style="1" customWidth="1"/>
    <col min="11014" max="11014" width="24.5703125" style="1" customWidth="1"/>
    <col min="11015" max="11264" width="9.140625" style="1"/>
    <col min="11265" max="11265" width="2.7109375" style="1" customWidth="1"/>
    <col min="11266" max="11266" width="43.42578125" style="1" customWidth="1"/>
    <col min="11267" max="11267" width="28.5703125" style="1" customWidth="1"/>
    <col min="11268" max="11268" width="30.5703125" style="1" customWidth="1"/>
    <col min="11269" max="11269" width="25.85546875" style="1" customWidth="1"/>
    <col min="11270" max="11270" width="24.5703125" style="1" customWidth="1"/>
    <col min="11271" max="11520" width="9.140625" style="1"/>
    <col min="11521" max="11521" width="2.7109375" style="1" customWidth="1"/>
    <col min="11522" max="11522" width="43.42578125" style="1" customWidth="1"/>
    <col min="11523" max="11523" width="28.5703125" style="1" customWidth="1"/>
    <col min="11524" max="11524" width="30.5703125" style="1" customWidth="1"/>
    <col min="11525" max="11525" width="25.85546875" style="1" customWidth="1"/>
    <col min="11526" max="11526" width="24.5703125" style="1" customWidth="1"/>
    <col min="11527" max="11776" width="9.140625" style="1"/>
    <col min="11777" max="11777" width="2.7109375" style="1" customWidth="1"/>
    <col min="11778" max="11778" width="43.42578125" style="1" customWidth="1"/>
    <col min="11779" max="11779" width="28.5703125" style="1" customWidth="1"/>
    <col min="11780" max="11780" width="30.5703125" style="1" customWidth="1"/>
    <col min="11781" max="11781" width="25.85546875" style="1" customWidth="1"/>
    <col min="11782" max="11782" width="24.5703125" style="1" customWidth="1"/>
    <col min="11783" max="12032" width="9.140625" style="1"/>
    <col min="12033" max="12033" width="2.7109375" style="1" customWidth="1"/>
    <col min="12034" max="12034" width="43.42578125" style="1" customWidth="1"/>
    <col min="12035" max="12035" width="28.5703125" style="1" customWidth="1"/>
    <col min="12036" max="12036" width="30.5703125" style="1" customWidth="1"/>
    <col min="12037" max="12037" width="25.85546875" style="1" customWidth="1"/>
    <col min="12038" max="12038" width="24.5703125" style="1" customWidth="1"/>
    <col min="12039" max="12288" width="9.140625" style="1"/>
    <col min="12289" max="12289" width="2.7109375" style="1" customWidth="1"/>
    <col min="12290" max="12290" width="43.42578125" style="1" customWidth="1"/>
    <col min="12291" max="12291" width="28.5703125" style="1" customWidth="1"/>
    <col min="12292" max="12292" width="30.5703125" style="1" customWidth="1"/>
    <col min="12293" max="12293" width="25.85546875" style="1" customWidth="1"/>
    <col min="12294" max="12294" width="24.5703125" style="1" customWidth="1"/>
    <col min="12295" max="12544" width="9.140625" style="1"/>
    <col min="12545" max="12545" width="2.7109375" style="1" customWidth="1"/>
    <col min="12546" max="12546" width="43.42578125" style="1" customWidth="1"/>
    <col min="12547" max="12547" width="28.5703125" style="1" customWidth="1"/>
    <col min="12548" max="12548" width="30.5703125" style="1" customWidth="1"/>
    <col min="12549" max="12549" width="25.85546875" style="1" customWidth="1"/>
    <col min="12550" max="12550" width="24.5703125" style="1" customWidth="1"/>
    <col min="12551" max="12800" width="9.140625" style="1"/>
    <col min="12801" max="12801" width="2.7109375" style="1" customWidth="1"/>
    <col min="12802" max="12802" width="43.42578125" style="1" customWidth="1"/>
    <col min="12803" max="12803" width="28.5703125" style="1" customWidth="1"/>
    <col min="12804" max="12804" width="30.5703125" style="1" customWidth="1"/>
    <col min="12805" max="12805" width="25.85546875" style="1" customWidth="1"/>
    <col min="12806" max="12806" width="24.5703125" style="1" customWidth="1"/>
    <col min="12807" max="13056" width="9.140625" style="1"/>
    <col min="13057" max="13057" width="2.7109375" style="1" customWidth="1"/>
    <col min="13058" max="13058" width="43.42578125" style="1" customWidth="1"/>
    <col min="13059" max="13059" width="28.5703125" style="1" customWidth="1"/>
    <col min="13060" max="13060" width="30.5703125" style="1" customWidth="1"/>
    <col min="13061" max="13061" width="25.85546875" style="1" customWidth="1"/>
    <col min="13062" max="13062" width="24.5703125" style="1" customWidth="1"/>
    <col min="13063" max="13312" width="9.140625" style="1"/>
    <col min="13313" max="13313" width="2.7109375" style="1" customWidth="1"/>
    <col min="13314" max="13314" width="43.42578125" style="1" customWidth="1"/>
    <col min="13315" max="13315" width="28.5703125" style="1" customWidth="1"/>
    <col min="13316" max="13316" width="30.5703125" style="1" customWidth="1"/>
    <col min="13317" max="13317" width="25.85546875" style="1" customWidth="1"/>
    <col min="13318" max="13318" width="24.5703125" style="1" customWidth="1"/>
    <col min="13319" max="13568" width="9.140625" style="1"/>
    <col min="13569" max="13569" width="2.7109375" style="1" customWidth="1"/>
    <col min="13570" max="13570" width="43.42578125" style="1" customWidth="1"/>
    <col min="13571" max="13571" width="28.5703125" style="1" customWidth="1"/>
    <col min="13572" max="13572" width="30.5703125" style="1" customWidth="1"/>
    <col min="13573" max="13573" width="25.85546875" style="1" customWidth="1"/>
    <col min="13574" max="13574" width="24.5703125" style="1" customWidth="1"/>
    <col min="13575" max="13824" width="9.140625" style="1"/>
    <col min="13825" max="13825" width="2.7109375" style="1" customWidth="1"/>
    <col min="13826" max="13826" width="43.42578125" style="1" customWidth="1"/>
    <col min="13827" max="13827" width="28.5703125" style="1" customWidth="1"/>
    <col min="13828" max="13828" width="30.5703125" style="1" customWidth="1"/>
    <col min="13829" max="13829" width="25.85546875" style="1" customWidth="1"/>
    <col min="13830" max="13830" width="24.5703125" style="1" customWidth="1"/>
    <col min="13831" max="14080" width="9.140625" style="1"/>
    <col min="14081" max="14081" width="2.7109375" style="1" customWidth="1"/>
    <col min="14082" max="14082" width="43.42578125" style="1" customWidth="1"/>
    <col min="14083" max="14083" width="28.5703125" style="1" customWidth="1"/>
    <col min="14084" max="14084" width="30.5703125" style="1" customWidth="1"/>
    <col min="14085" max="14085" width="25.85546875" style="1" customWidth="1"/>
    <col min="14086" max="14086" width="24.5703125" style="1" customWidth="1"/>
    <col min="14087" max="14336" width="9.140625" style="1"/>
    <col min="14337" max="14337" width="2.7109375" style="1" customWidth="1"/>
    <col min="14338" max="14338" width="43.42578125" style="1" customWidth="1"/>
    <col min="14339" max="14339" width="28.5703125" style="1" customWidth="1"/>
    <col min="14340" max="14340" width="30.5703125" style="1" customWidth="1"/>
    <col min="14341" max="14341" width="25.85546875" style="1" customWidth="1"/>
    <col min="14342" max="14342" width="24.5703125" style="1" customWidth="1"/>
    <col min="14343" max="14592" width="9.140625" style="1"/>
    <col min="14593" max="14593" width="2.7109375" style="1" customWidth="1"/>
    <col min="14594" max="14594" width="43.42578125" style="1" customWidth="1"/>
    <col min="14595" max="14595" width="28.5703125" style="1" customWidth="1"/>
    <col min="14596" max="14596" width="30.5703125" style="1" customWidth="1"/>
    <col min="14597" max="14597" width="25.85546875" style="1" customWidth="1"/>
    <col min="14598" max="14598" width="24.5703125" style="1" customWidth="1"/>
    <col min="14599" max="14848" width="9.140625" style="1"/>
    <col min="14849" max="14849" width="2.7109375" style="1" customWidth="1"/>
    <col min="14850" max="14850" width="43.42578125" style="1" customWidth="1"/>
    <col min="14851" max="14851" width="28.5703125" style="1" customWidth="1"/>
    <col min="14852" max="14852" width="30.5703125" style="1" customWidth="1"/>
    <col min="14853" max="14853" width="25.85546875" style="1" customWidth="1"/>
    <col min="14854" max="14854" width="24.5703125" style="1" customWidth="1"/>
    <col min="14855" max="15104" width="9.140625" style="1"/>
    <col min="15105" max="15105" width="2.7109375" style="1" customWidth="1"/>
    <col min="15106" max="15106" width="43.42578125" style="1" customWidth="1"/>
    <col min="15107" max="15107" width="28.5703125" style="1" customWidth="1"/>
    <col min="15108" max="15108" width="30.5703125" style="1" customWidth="1"/>
    <col min="15109" max="15109" width="25.85546875" style="1" customWidth="1"/>
    <col min="15110" max="15110" width="24.5703125" style="1" customWidth="1"/>
    <col min="15111" max="15360" width="9.140625" style="1"/>
    <col min="15361" max="15361" width="2.7109375" style="1" customWidth="1"/>
    <col min="15362" max="15362" width="43.42578125" style="1" customWidth="1"/>
    <col min="15363" max="15363" width="28.5703125" style="1" customWidth="1"/>
    <col min="15364" max="15364" width="30.5703125" style="1" customWidth="1"/>
    <col min="15365" max="15365" width="25.85546875" style="1" customWidth="1"/>
    <col min="15366" max="15366" width="24.5703125" style="1" customWidth="1"/>
    <col min="15367" max="15616" width="9.140625" style="1"/>
    <col min="15617" max="15617" width="2.7109375" style="1" customWidth="1"/>
    <col min="15618" max="15618" width="43.42578125" style="1" customWidth="1"/>
    <col min="15619" max="15619" width="28.5703125" style="1" customWidth="1"/>
    <col min="15620" max="15620" width="30.5703125" style="1" customWidth="1"/>
    <col min="15621" max="15621" width="25.85546875" style="1" customWidth="1"/>
    <col min="15622" max="15622" width="24.5703125" style="1" customWidth="1"/>
    <col min="15623" max="15872" width="9.140625" style="1"/>
    <col min="15873" max="15873" width="2.7109375" style="1" customWidth="1"/>
    <col min="15874" max="15874" width="43.42578125" style="1" customWidth="1"/>
    <col min="15875" max="15875" width="28.5703125" style="1" customWidth="1"/>
    <col min="15876" max="15876" width="30.5703125" style="1" customWidth="1"/>
    <col min="15877" max="15877" width="25.85546875" style="1" customWidth="1"/>
    <col min="15878" max="15878" width="24.5703125" style="1" customWidth="1"/>
    <col min="15879" max="16128" width="9.140625" style="1"/>
    <col min="16129" max="16129" width="2.7109375" style="1" customWidth="1"/>
    <col min="16130" max="16130" width="43.42578125" style="1" customWidth="1"/>
    <col min="16131" max="16131" width="28.5703125" style="1" customWidth="1"/>
    <col min="16132" max="16132" width="30.5703125" style="1" customWidth="1"/>
    <col min="16133" max="16133" width="25.85546875" style="1" customWidth="1"/>
    <col min="16134" max="16134" width="24.5703125" style="1" customWidth="1"/>
    <col min="16135" max="16384" width="9.140625" style="1"/>
  </cols>
  <sheetData>
    <row r="2" spans="2:13" ht="46.5" customHeight="1" x14ac:dyDescent="0.2">
      <c r="B2" s="34"/>
      <c r="C2" s="34"/>
      <c r="D2" s="34"/>
      <c r="E2" s="34"/>
      <c r="F2" s="34"/>
    </row>
    <row r="3" spans="2:13" ht="66" customHeight="1" x14ac:dyDescent="0.2">
      <c r="B3" s="35" t="s">
        <v>13</v>
      </c>
      <c r="C3" s="35"/>
      <c r="D3" s="35"/>
      <c r="E3" s="35"/>
      <c r="F3" s="2"/>
    </row>
    <row r="4" spans="2:13" s="6" customFormat="1" ht="37.5" x14ac:dyDescent="0.2">
      <c r="B4" s="3" t="s">
        <v>14</v>
      </c>
      <c r="C4" s="4" t="s">
        <v>2</v>
      </c>
      <c r="D4" s="5" t="s">
        <v>3</v>
      </c>
      <c r="E4" s="5" t="s">
        <v>4</v>
      </c>
      <c r="F4" s="1"/>
      <c r="L4" s="7"/>
      <c r="M4" s="7"/>
    </row>
    <row r="5" spans="2:13" s="6" customFormat="1" ht="39.75" customHeight="1" x14ac:dyDescent="0.25">
      <c r="B5" s="8" t="s">
        <v>15</v>
      </c>
      <c r="C5" s="9">
        <f>GETPIVOTDATA("regione",[1]Pivot_OCF!$A$3,"CT","ABRUZZO","AREA","CENTRO")</f>
        <v>813</v>
      </c>
      <c r="D5" s="10">
        <f>GETPIVOTDATA("regione",[1]Pivot_Anasf!$A$3,"CT","ABRUZZO","AREA","CENTRO")</f>
        <v>216</v>
      </c>
      <c r="E5" s="11">
        <f>D5/C5</f>
        <v>0.26568265682656828</v>
      </c>
      <c r="L5" s="7"/>
      <c r="M5" s="7"/>
    </row>
    <row r="6" spans="2:13" s="6" customFormat="1" ht="39.75" customHeight="1" x14ac:dyDescent="0.25">
      <c r="B6" s="8" t="s">
        <v>16</v>
      </c>
      <c r="C6" s="9">
        <f>GETPIVOTDATA("regione",[1]Pivot_OCF!$A$3,"CT","EMILIA ROMAGNA","AREA","CENTRO")</f>
        <v>4939</v>
      </c>
      <c r="D6" s="10">
        <f>GETPIVOTDATA("regione",[1]Pivot_Anasf!$A$3,"CT","EMILIA ROMAGNA","AREA","CENTRO")</f>
        <v>1058</v>
      </c>
      <c r="E6" s="11">
        <f t="shared" ref="E6:E13" si="0">D6/C6</f>
        <v>0.21421340352298035</v>
      </c>
      <c r="L6" s="7"/>
      <c r="M6" s="7"/>
    </row>
    <row r="7" spans="2:13" s="6" customFormat="1" ht="39.75" customHeight="1" x14ac:dyDescent="0.25">
      <c r="B7" s="8" t="s">
        <v>17</v>
      </c>
      <c r="C7" s="9">
        <f>GETPIVOTDATA("regione",[1]Pivot_OCF!$A$3,"CT","LAZIO","AREA","CENTRO")</f>
        <v>5015</v>
      </c>
      <c r="D7" s="12">
        <f>GETPIVOTDATA("regione",[1]Pivot_Anasf!$A$3,"CT","LAZIO","AREA","CENTRO")</f>
        <v>1494</v>
      </c>
      <c r="E7" s="11">
        <f t="shared" si="0"/>
        <v>0.29790628115653039</v>
      </c>
      <c r="L7" s="7"/>
      <c r="M7" s="7"/>
    </row>
    <row r="8" spans="2:13" s="6" customFormat="1" ht="39.75" customHeight="1" x14ac:dyDescent="0.25">
      <c r="B8" s="8" t="s">
        <v>18</v>
      </c>
      <c r="C8" s="9">
        <f>GETPIVOTDATA("regione",[1]Pivot_OCF!$A$3,"CT","MARCHE","AREA","CENTRO")</f>
        <v>1423</v>
      </c>
      <c r="D8" s="12">
        <f>GETPIVOTDATA("regione",[1]Pivot_Anasf!$A$3,"CT","MARCHE","AREA","CENTRO")</f>
        <v>365</v>
      </c>
      <c r="E8" s="11">
        <f>D8/C8</f>
        <v>0.25650035137034433</v>
      </c>
      <c r="L8" s="7"/>
      <c r="M8" s="7"/>
    </row>
    <row r="9" spans="2:13" s="6" customFormat="1" ht="39.75" customHeight="1" x14ac:dyDescent="0.25">
      <c r="B9" s="8" t="s">
        <v>19</v>
      </c>
      <c r="C9" s="9">
        <f>GETPIVOTDATA("regione",[1]Pivot_OCF!$A$3,"CT","MOLISE","AREA","CENTRO")</f>
        <v>180</v>
      </c>
      <c r="D9" s="10">
        <f>GETPIVOTDATA("regione",[1]Pivot_Anasf!$A$3,"CT","MOLISE","AREA","CENTRO")</f>
        <v>66</v>
      </c>
      <c r="E9" s="11">
        <f>D9/C9</f>
        <v>0.36666666666666664</v>
      </c>
      <c r="L9" s="7"/>
      <c r="M9" s="7"/>
    </row>
    <row r="10" spans="2:13" s="6" customFormat="1" ht="39.75" customHeight="1" x14ac:dyDescent="0.25">
      <c r="B10" s="8" t="s">
        <v>20</v>
      </c>
      <c r="C10" s="9">
        <f>GETPIVOTDATA("regione",[1]Pivot_OCF!$A$3,"CT","SARDEGNA","AREA","CENTRO")</f>
        <v>494</v>
      </c>
      <c r="D10" s="10">
        <f>GETPIVOTDATA("regione",[1]Pivot_Anasf!$A$3,"CT","SARDEGNA","AREA","CENTRO")</f>
        <v>136</v>
      </c>
      <c r="E10" s="11">
        <f>D10/C10</f>
        <v>0.27530364372469635</v>
      </c>
      <c r="L10" s="7"/>
      <c r="M10" s="7"/>
    </row>
    <row r="11" spans="2:13" s="6" customFormat="1" ht="39.75" customHeight="1" x14ac:dyDescent="0.25">
      <c r="B11" s="8" t="s">
        <v>21</v>
      </c>
      <c r="C11" s="29">
        <f>GETPIVOTDATA("regione",[1]Pivot_OCF!$A$3,"CT","TOSCANA","AREA","CENTRO")</f>
        <v>3635</v>
      </c>
      <c r="D11" s="30">
        <f>GETPIVOTDATA("regione",[1]Pivot_Anasf!$A$3,"CT","TOSCANA","AREA","CENTRO")</f>
        <v>853</v>
      </c>
      <c r="E11" s="11">
        <f>D11/C11</f>
        <v>0.23466299862448417</v>
      </c>
      <c r="L11" s="7"/>
      <c r="M11" s="7"/>
    </row>
    <row r="12" spans="2:13" s="6" customFormat="1" ht="39.75" customHeight="1" thickBot="1" x14ac:dyDescent="0.3">
      <c r="B12" s="8" t="s">
        <v>22</v>
      </c>
      <c r="C12" s="13">
        <f>GETPIVOTDATA("regione",[1]Pivot_OCF!$A$3,"CT","UMBRIA","AREA","CENTRO")</f>
        <v>857</v>
      </c>
      <c r="D12" s="14">
        <f>GETPIVOTDATA("regione",[1]Pivot_Anasf!$A$3,"CT","UMBRIA","AREA","CENTRO")</f>
        <v>223</v>
      </c>
      <c r="E12" s="15">
        <f>D12/C12</f>
        <v>0.26021003500583428</v>
      </c>
      <c r="L12" s="7"/>
      <c r="M12" s="7"/>
    </row>
    <row r="13" spans="2:13" s="6" customFormat="1" ht="39.75" customHeight="1" thickTop="1" x14ac:dyDescent="0.25">
      <c r="B13" s="3" t="s">
        <v>23</v>
      </c>
      <c r="C13" s="16">
        <f>SUM(C5:C12)</f>
        <v>17356</v>
      </c>
      <c r="D13" s="17">
        <f>SUM(D5:D12)</f>
        <v>4411</v>
      </c>
      <c r="E13" s="18">
        <f t="shared" si="0"/>
        <v>0.2541484212952293</v>
      </c>
    </row>
    <row r="14" spans="2:13" ht="19.5" thickBot="1" x14ac:dyDescent="0.4">
      <c r="B14" s="19"/>
      <c r="C14" s="20"/>
      <c r="D14" s="21"/>
      <c r="E14" s="22"/>
    </row>
    <row r="15" spans="2:13" s="6" customFormat="1" ht="42" customHeight="1" thickBot="1" x14ac:dyDescent="0.3">
      <c r="B15" s="23" t="s">
        <v>12</v>
      </c>
      <c r="C15" s="24">
        <f>GETPIVOTDATA("regione",[1]Pivot_OCF!$A$3)</f>
        <v>51800</v>
      </c>
      <c r="D15" s="25">
        <f>GETPIVOTDATA("regione",[1]Pivot_Anasf!$A$3)</f>
        <v>12106</v>
      </c>
      <c r="E15" s="26">
        <f>D15/C15</f>
        <v>0.2337065637065637</v>
      </c>
      <c r="F15" s="27"/>
    </row>
    <row r="16" spans="2:13" ht="18" customHeight="1" x14ac:dyDescent="0.25">
      <c r="B16" s="28" t="s">
        <v>32</v>
      </c>
      <c r="C16" s="28"/>
      <c r="D16" s="28"/>
      <c r="E16" s="28"/>
    </row>
    <row r="17" spans="2:5" ht="15.75" x14ac:dyDescent="0.25">
      <c r="B17" s="28"/>
      <c r="C17" s="33"/>
      <c r="D17" s="33"/>
      <c r="E17" s="33"/>
    </row>
  </sheetData>
  <mergeCells count="2">
    <mergeCell ref="B2:F2"/>
    <mergeCell ref="B3:E3"/>
  </mergeCells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FD1A-2A89-452B-9A2A-DD1B4503794A}">
  <dimension ref="B2:M14"/>
  <sheetViews>
    <sheetView showGridLines="0" zoomScale="60" zoomScaleNormal="60" workbookViewId="0">
      <selection activeCell="B14" sqref="B14"/>
    </sheetView>
  </sheetViews>
  <sheetFormatPr defaultRowHeight="12.75" x14ac:dyDescent="0.2"/>
  <cols>
    <col min="1" max="1" width="2.7109375" style="1" customWidth="1"/>
    <col min="2" max="2" width="36" style="1" bestFit="1" customWidth="1"/>
    <col min="3" max="3" width="26.140625" style="1" bestFit="1" customWidth="1"/>
    <col min="4" max="4" width="19.140625" style="1" bestFit="1" customWidth="1"/>
    <col min="5" max="5" width="22.7109375" style="1" bestFit="1" customWidth="1"/>
    <col min="6" max="6" width="24.5703125" style="1" customWidth="1"/>
    <col min="7" max="11" width="9.140625" style="1"/>
    <col min="12" max="12" width="13.85546875" style="1" bestFit="1" customWidth="1"/>
    <col min="13" max="13" width="11.5703125" style="1" bestFit="1" customWidth="1"/>
    <col min="14" max="256" width="9.140625" style="1"/>
    <col min="257" max="257" width="2.7109375" style="1" customWidth="1"/>
    <col min="258" max="258" width="43.42578125" style="1" customWidth="1"/>
    <col min="259" max="259" width="28.5703125" style="1" customWidth="1"/>
    <col min="260" max="260" width="30.5703125" style="1" customWidth="1"/>
    <col min="261" max="261" width="25.85546875" style="1" customWidth="1"/>
    <col min="262" max="262" width="24.5703125" style="1" customWidth="1"/>
    <col min="263" max="512" width="9.140625" style="1"/>
    <col min="513" max="513" width="2.7109375" style="1" customWidth="1"/>
    <col min="514" max="514" width="43.42578125" style="1" customWidth="1"/>
    <col min="515" max="515" width="28.5703125" style="1" customWidth="1"/>
    <col min="516" max="516" width="30.5703125" style="1" customWidth="1"/>
    <col min="517" max="517" width="25.85546875" style="1" customWidth="1"/>
    <col min="518" max="518" width="24.5703125" style="1" customWidth="1"/>
    <col min="519" max="768" width="9.140625" style="1"/>
    <col min="769" max="769" width="2.7109375" style="1" customWidth="1"/>
    <col min="770" max="770" width="43.42578125" style="1" customWidth="1"/>
    <col min="771" max="771" width="28.5703125" style="1" customWidth="1"/>
    <col min="772" max="772" width="30.5703125" style="1" customWidth="1"/>
    <col min="773" max="773" width="25.85546875" style="1" customWidth="1"/>
    <col min="774" max="774" width="24.5703125" style="1" customWidth="1"/>
    <col min="775" max="1024" width="9.140625" style="1"/>
    <col min="1025" max="1025" width="2.7109375" style="1" customWidth="1"/>
    <col min="1026" max="1026" width="43.42578125" style="1" customWidth="1"/>
    <col min="1027" max="1027" width="28.5703125" style="1" customWidth="1"/>
    <col min="1028" max="1028" width="30.5703125" style="1" customWidth="1"/>
    <col min="1029" max="1029" width="25.85546875" style="1" customWidth="1"/>
    <col min="1030" max="1030" width="24.5703125" style="1" customWidth="1"/>
    <col min="1031" max="1280" width="9.140625" style="1"/>
    <col min="1281" max="1281" width="2.7109375" style="1" customWidth="1"/>
    <col min="1282" max="1282" width="43.42578125" style="1" customWidth="1"/>
    <col min="1283" max="1283" width="28.5703125" style="1" customWidth="1"/>
    <col min="1284" max="1284" width="30.5703125" style="1" customWidth="1"/>
    <col min="1285" max="1285" width="25.85546875" style="1" customWidth="1"/>
    <col min="1286" max="1286" width="24.5703125" style="1" customWidth="1"/>
    <col min="1287" max="1536" width="9.140625" style="1"/>
    <col min="1537" max="1537" width="2.7109375" style="1" customWidth="1"/>
    <col min="1538" max="1538" width="43.42578125" style="1" customWidth="1"/>
    <col min="1539" max="1539" width="28.5703125" style="1" customWidth="1"/>
    <col min="1540" max="1540" width="30.5703125" style="1" customWidth="1"/>
    <col min="1541" max="1541" width="25.85546875" style="1" customWidth="1"/>
    <col min="1542" max="1542" width="24.5703125" style="1" customWidth="1"/>
    <col min="1543" max="1792" width="9.140625" style="1"/>
    <col min="1793" max="1793" width="2.7109375" style="1" customWidth="1"/>
    <col min="1794" max="1794" width="43.42578125" style="1" customWidth="1"/>
    <col min="1795" max="1795" width="28.5703125" style="1" customWidth="1"/>
    <col min="1796" max="1796" width="30.5703125" style="1" customWidth="1"/>
    <col min="1797" max="1797" width="25.85546875" style="1" customWidth="1"/>
    <col min="1798" max="1798" width="24.5703125" style="1" customWidth="1"/>
    <col min="1799" max="2048" width="9.140625" style="1"/>
    <col min="2049" max="2049" width="2.7109375" style="1" customWidth="1"/>
    <col min="2050" max="2050" width="43.42578125" style="1" customWidth="1"/>
    <col min="2051" max="2051" width="28.5703125" style="1" customWidth="1"/>
    <col min="2052" max="2052" width="30.5703125" style="1" customWidth="1"/>
    <col min="2053" max="2053" width="25.85546875" style="1" customWidth="1"/>
    <col min="2054" max="2054" width="24.5703125" style="1" customWidth="1"/>
    <col min="2055" max="2304" width="9.140625" style="1"/>
    <col min="2305" max="2305" width="2.7109375" style="1" customWidth="1"/>
    <col min="2306" max="2306" width="43.42578125" style="1" customWidth="1"/>
    <col min="2307" max="2307" width="28.5703125" style="1" customWidth="1"/>
    <col min="2308" max="2308" width="30.5703125" style="1" customWidth="1"/>
    <col min="2309" max="2309" width="25.85546875" style="1" customWidth="1"/>
    <col min="2310" max="2310" width="24.5703125" style="1" customWidth="1"/>
    <col min="2311" max="2560" width="9.140625" style="1"/>
    <col min="2561" max="2561" width="2.7109375" style="1" customWidth="1"/>
    <col min="2562" max="2562" width="43.42578125" style="1" customWidth="1"/>
    <col min="2563" max="2563" width="28.5703125" style="1" customWidth="1"/>
    <col min="2564" max="2564" width="30.5703125" style="1" customWidth="1"/>
    <col min="2565" max="2565" width="25.85546875" style="1" customWidth="1"/>
    <col min="2566" max="2566" width="24.5703125" style="1" customWidth="1"/>
    <col min="2567" max="2816" width="9.140625" style="1"/>
    <col min="2817" max="2817" width="2.7109375" style="1" customWidth="1"/>
    <col min="2818" max="2818" width="43.42578125" style="1" customWidth="1"/>
    <col min="2819" max="2819" width="28.5703125" style="1" customWidth="1"/>
    <col min="2820" max="2820" width="30.5703125" style="1" customWidth="1"/>
    <col min="2821" max="2821" width="25.85546875" style="1" customWidth="1"/>
    <col min="2822" max="2822" width="24.5703125" style="1" customWidth="1"/>
    <col min="2823" max="3072" width="9.140625" style="1"/>
    <col min="3073" max="3073" width="2.7109375" style="1" customWidth="1"/>
    <col min="3074" max="3074" width="43.42578125" style="1" customWidth="1"/>
    <col min="3075" max="3075" width="28.5703125" style="1" customWidth="1"/>
    <col min="3076" max="3076" width="30.5703125" style="1" customWidth="1"/>
    <col min="3077" max="3077" width="25.85546875" style="1" customWidth="1"/>
    <col min="3078" max="3078" width="24.5703125" style="1" customWidth="1"/>
    <col min="3079" max="3328" width="9.140625" style="1"/>
    <col min="3329" max="3329" width="2.7109375" style="1" customWidth="1"/>
    <col min="3330" max="3330" width="43.42578125" style="1" customWidth="1"/>
    <col min="3331" max="3331" width="28.5703125" style="1" customWidth="1"/>
    <col min="3332" max="3332" width="30.5703125" style="1" customWidth="1"/>
    <col min="3333" max="3333" width="25.85546875" style="1" customWidth="1"/>
    <col min="3334" max="3334" width="24.5703125" style="1" customWidth="1"/>
    <col min="3335" max="3584" width="9.140625" style="1"/>
    <col min="3585" max="3585" width="2.7109375" style="1" customWidth="1"/>
    <col min="3586" max="3586" width="43.42578125" style="1" customWidth="1"/>
    <col min="3587" max="3587" width="28.5703125" style="1" customWidth="1"/>
    <col min="3588" max="3588" width="30.5703125" style="1" customWidth="1"/>
    <col min="3589" max="3589" width="25.85546875" style="1" customWidth="1"/>
    <col min="3590" max="3590" width="24.5703125" style="1" customWidth="1"/>
    <col min="3591" max="3840" width="9.140625" style="1"/>
    <col min="3841" max="3841" width="2.7109375" style="1" customWidth="1"/>
    <col min="3842" max="3842" width="43.42578125" style="1" customWidth="1"/>
    <col min="3843" max="3843" width="28.5703125" style="1" customWidth="1"/>
    <col min="3844" max="3844" width="30.5703125" style="1" customWidth="1"/>
    <col min="3845" max="3845" width="25.85546875" style="1" customWidth="1"/>
    <col min="3846" max="3846" width="24.5703125" style="1" customWidth="1"/>
    <col min="3847" max="4096" width="9.140625" style="1"/>
    <col min="4097" max="4097" width="2.7109375" style="1" customWidth="1"/>
    <col min="4098" max="4098" width="43.42578125" style="1" customWidth="1"/>
    <col min="4099" max="4099" width="28.5703125" style="1" customWidth="1"/>
    <col min="4100" max="4100" width="30.5703125" style="1" customWidth="1"/>
    <col min="4101" max="4101" width="25.85546875" style="1" customWidth="1"/>
    <col min="4102" max="4102" width="24.5703125" style="1" customWidth="1"/>
    <col min="4103" max="4352" width="9.140625" style="1"/>
    <col min="4353" max="4353" width="2.7109375" style="1" customWidth="1"/>
    <col min="4354" max="4354" width="43.42578125" style="1" customWidth="1"/>
    <col min="4355" max="4355" width="28.5703125" style="1" customWidth="1"/>
    <col min="4356" max="4356" width="30.5703125" style="1" customWidth="1"/>
    <col min="4357" max="4357" width="25.85546875" style="1" customWidth="1"/>
    <col min="4358" max="4358" width="24.5703125" style="1" customWidth="1"/>
    <col min="4359" max="4608" width="9.140625" style="1"/>
    <col min="4609" max="4609" width="2.7109375" style="1" customWidth="1"/>
    <col min="4610" max="4610" width="43.42578125" style="1" customWidth="1"/>
    <col min="4611" max="4611" width="28.5703125" style="1" customWidth="1"/>
    <col min="4612" max="4612" width="30.5703125" style="1" customWidth="1"/>
    <col min="4613" max="4613" width="25.85546875" style="1" customWidth="1"/>
    <col min="4614" max="4614" width="24.5703125" style="1" customWidth="1"/>
    <col min="4615" max="4864" width="9.140625" style="1"/>
    <col min="4865" max="4865" width="2.7109375" style="1" customWidth="1"/>
    <col min="4866" max="4866" width="43.42578125" style="1" customWidth="1"/>
    <col min="4867" max="4867" width="28.5703125" style="1" customWidth="1"/>
    <col min="4868" max="4868" width="30.5703125" style="1" customWidth="1"/>
    <col min="4869" max="4869" width="25.85546875" style="1" customWidth="1"/>
    <col min="4870" max="4870" width="24.5703125" style="1" customWidth="1"/>
    <col min="4871" max="5120" width="9.140625" style="1"/>
    <col min="5121" max="5121" width="2.7109375" style="1" customWidth="1"/>
    <col min="5122" max="5122" width="43.42578125" style="1" customWidth="1"/>
    <col min="5123" max="5123" width="28.5703125" style="1" customWidth="1"/>
    <col min="5124" max="5124" width="30.5703125" style="1" customWidth="1"/>
    <col min="5125" max="5125" width="25.85546875" style="1" customWidth="1"/>
    <col min="5126" max="5126" width="24.5703125" style="1" customWidth="1"/>
    <col min="5127" max="5376" width="9.140625" style="1"/>
    <col min="5377" max="5377" width="2.7109375" style="1" customWidth="1"/>
    <col min="5378" max="5378" width="43.42578125" style="1" customWidth="1"/>
    <col min="5379" max="5379" width="28.5703125" style="1" customWidth="1"/>
    <col min="5380" max="5380" width="30.5703125" style="1" customWidth="1"/>
    <col min="5381" max="5381" width="25.85546875" style="1" customWidth="1"/>
    <col min="5382" max="5382" width="24.5703125" style="1" customWidth="1"/>
    <col min="5383" max="5632" width="9.140625" style="1"/>
    <col min="5633" max="5633" width="2.7109375" style="1" customWidth="1"/>
    <col min="5634" max="5634" width="43.42578125" style="1" customWidth="1"/>
    <col min="5635" max="5635" width="28.5703125" style="1" customWidth="1"/>
    <col min="5636" max="5636" width="30.5703125" style="1" customWidth="1"/>
    <col min="5637" max="5637" width="25.85546875" style="1" customWidth="1"/>
    <col min="5638" max="5638" width="24.5703125" style="1" customWidth="1"/>
    <col min="5639" max="5888" width="9.140625" style="1"/>
    <col min="5889" max="5889" width="2.7109375" style="1" customWidth="1"/>
    <col min="5890" max="5890" width="43.42578125" style="1" customWidth="1"/>
    <col min="5891" max="5891" width="28.5703125" style="1" customWidth="1"/>
    <col min="5892" max="5892" width="30.5703125" style="1" customWidth="1"/>
    <col min="5893" max="5893" width="25.85546875" style="1" customWidth="1"/>
    <col min="5894" max="5894" width="24.5703125" style="1" customWidth="1"/>
    <col min="5895" max="6144" width="9.140625" style="1"/>
    <col min="6145" max="6145" width="2.7109375" style="1" customWidth="1"/>
    <col min="6146" max="6146" width="43.42578125" style="1" customWidth="1"/>
    <col min="6147" max="6147" width="28.5703125" style="1" customWidth="1"/>
    <col min="6148" max="6148" width="30.5703125" style="1" customWidth="1"/>
    <col min="6149" max="6149" width="25.85546875" style="1" customWidth="1"/>
    <col min="6150" max="6150" width="24.5703125" style="1" customWidth="1"/>
    <col min="6151" max="6400" width="9.140625" style="1"/>
    <col min="6401" max="6401" width="2.7109375" style="1" customWidth="1"/>
    <col min="6402" max="6402" width="43.42578125" style="1" customWidth="1"/>
    <col min="6403" max="6403" width="28.5703125" style="1" customWidth="1"/>
    <col min="6404" max="6404" width="30.5703125" style="1" customWidth="1"/>
    <col min="6405" max="6405" width="25.85546875" style="1" customWidth="1"/>
    <col min="6406" max="6406" width="24.5703125" style="1" customWidth="1"/>
    <col min="6407" max="6656" width="9.140625" style="1"/>
    <col min="6657" max="6657" width="2.7109375" style="1" customWidth="1"/>
    <col min="6658" max="6658" width="43.42578125" style="1" customWidth="1"/>
    <col min="6659" max="6659" width="28.5703125" style="1" customWidth="1"/>
    <col min="6660" max="6660" width="30.5703125" style="1" customWidth="1"/>
    <col min="6661" max="6661" width="25.85546875" style="1" customWidth="1"/>
    <col min="6662" max="6662" width="24.5703125" style="1" customWidth="1"/>
    <col min="6663" max="6912" width="9.140625" style="1"/>
    <col min="6913" max="6913" width="2.7109375" style="1" customWidth="1"/>
    <col min="6914" max="6914" width="43.42578125" style="1" customWidth="1"/>
    <col min="6915" max="6915" width="28.5703125" style="1" customWidth="1"/>
    <col min="6916" max="6916" width="30.5703125" style="1" customWidth="1"/>
    <col min="6917" max="6917" width="25.85546875" style="1" customWidth="1"/>
    <col min="6918" max="6918" width="24.5703125" style="1" customWidth="1"/>
    <col min="6919" max="7168" width="9.140625" style="1"/>
    <col min="7169" max="7169" width="2.7109375" style="1" customWidth="1"/>
    <col min="7170" max="7170" width="43.42578125" style="1" customWidth="1"/>
    <col min="7171" max="7171" width="28.5703125" style="1" customWidth="1"/>
    <col min="7172" max="7172" width="30.5703125" style="1" customWidth="1"/>
    <col min="7173" max="7173" width="25.85546875" style="1" customWidth="1"/>
    <col min="7174" max="7174" width="24.5703125" style="1" customWidth="1"/>
    <col min="7175" max="7424" width="9.140625" style="1"/>
    <col min="7425" max="7425" width="2.7109375" style="1" customWidth="1"/>
    <col min="7426" max="7426" width="43.42578125" style="1" customWidth="1"/>
    <col min="7427" max="7427" width="28.5703125" style="1" customWidth="1"/>
    <col min="7428" max="7428" width="30.5703125" style="1" customWidth="1"/>
    <col min="7429" max="7429" width="25.85546875" style="1" customWidth="1"/>
    <col min="7430" max="7430" width="24.5703125" style="1" customWidth="1"/>
    <col min="7431" max="7680" width="9.140625" style="1"/>
    <col min="7681" max="7681" width="2.7109375" style="1" customWidth="1"/>
    <col min="7682" max="7682" width="43.42578125" style="1" customWidth="1"/>
    <col min="7683" max="7683" width="28.5703125" style="1" customWidth="1"/>
    <col min="7684" max="7684" width="30.5703125" style="1" customWidth="1"/>
    <col min="7685" max="7685" width="25.85546875" style="1" customWidth="1"/>
    <col min="7686" max="7686" width="24.5703125" style="1" customWidth="1"/>
    <col min="7687" max="7936" width="9.140625" style="1"/>
    <col min="7937" max="7937" width="2.7109375" style="1" customWidth="1"/>
    <col min="7938" max="7938" width="43.42578125" style="1" customWidth="1"/>
    <col min="7939" max="7939" width="28.5703125" style="1" customWidth="1"/>
    <col min="7940" max="7940" width="30.5703125" style="1" customWidth="1"/>
    <col min="7941" max="7941" width="25.85546875" style="1" customWidth="1"/>
    <col min="7942" max="7942" width="24.5703125" style="1" customWidth="1"/>
    <col min="7943" max="8192" width="9.140625" style="1"/>
    <col min="8193" max="8193" width="2.7109375" style="1" customWidth="1"/>
    <col min="8194" max="8194" width="43.42578125" style="1" customWidth="1"/>
    <col min="8195" max="8195" width="28.5703125" style="1" customWidth="1"/>
    <col min="8196" max="8196" width="30.5703125" style="1" customWidth="1"/>
    <col min="8197" max="8197" width="25.85546875" style="1" customWidth="1"/>
    <col min="8198" max="8198" width="24.5703125" style="1" customWidth="1"/>
    <col min="8199" max="8448" width="9.140625" style="1"/>
    <col min="8449" max="8449" width="2.7109375" style="1" customWidth="1"/>
    <col min="8450" max="8450" width="43.42578125" style="1" customWidth="1"/>
    <col min="8451" max="8451" width="28.5703125" style="1" customWidth="1"/>
    <col min="8452" max="8452" width="30.5703125" style="1" customWidth="1"/>
    <col min="8453" max="8453" width="25.85546875" style="1" customWidth="1"/>
    <col min="8454" max="8454" width="24.5703125" style="1" customWidth="1"/>
    <col min="8455" max="8704" width="9.140625" style="1"/>
    <col min="8705" max="8705" width="2.7109375" style="1" customWidth="1"/>
    <col min="8706" max="8706" width="43.42578125" style="1" customWidth="1"/>
    <col min="8707" max="8707" width="28.5703125" style="1" customWidth="1"/>
    <col min="8708" max="8708" width="30.5703125" style="1" customWidth="1"/>
    <col min="8709" max="8709" width="25.85546875" style="1" customWidth="1"/>
    <col min="8710" max="8710" width="24.5703125" style="1" customWidth="1"/>
    <col min="8711" max="8960" width="9.140625" style="1"/>
    <col min="8961" max="8961" width="2.7109375" style="1" customWidth="1"/>
    <col min="8962" max="8962" width="43.42578125" style="1" customWidth="1"/>
    <col min="8963" max="8963" width="28.5703125" style="1" customWidth="1"/>
    <col min="8964" max="8964" width="30.5703125" style="1" customWidth="1"/>
    <col min="8965" max="8965" width="25.85546875" style="1" customWidth="1"/>
    <col min="8966" max="8966" width="24.5703125" style="1" customWidth="1"/>
    <col min="8967" max="9216" width="9.140625" style="1"/>
    <col min="9217" max="9217" width="2.7109375" style="1" customWidth="1"/>
    <col min="9218" max="9218" width="43.42578125" style="1" customWidth="1"/>
    <col min="9219" max="9219" width="28.5703125" style="1" customWidth="1"/>
    <col min="9220" max="9220" width="30.5703125" style="1" customWidth="1"/>
    <col min="9221" max="9221" width="25.85546875" style="1" customWidth="1"/>
    <col min="9222" max="9222" width="24.5703125" style="1" customWidth="1"/>
    <col min="9223" max="9472" width="9.140625" style="1"/>
    <col min="9473" max="9473" width="2.7109375" style="1" customWidth="1"/>
    <col min="9474" max="9474" width="43.42578125" style="1" customWidth="1"/>
    <col min="9475" max="9475" width="28.5703125" style="1" customWidth="1"/>
    <col min="9476" max="9476" width="30.5703125" style="1" customWidth="1"/>
    <col min="9477" max="9477" width="25.85546875" style="1" customWidth="1"/>
    <col min="9478" max="9478" width="24.5703125" style="1" customWidth="1"/>
    <col min="9479" max="9728" width="9.140625" style="1"/>
    <col min="9729" max="9729" width="2.7109375" style="1" customWidth="1"/>
    <col min="9730" max="9730" width="43.42578125" style="1" customWidth="1"/>
    <col min="9731" max="9731" width="28.5703125" style="1" customWidth="1"/>
    <col min="9732" max="9732" width="30.5703125" style="1" customWidth="1"/>
    <col min="9733" max="9733" width="25.85546875" style="1" customWidth="1"/>
    <col min="9734" max="9734" width="24.5703125" style="1" customWidth="1"/>
    <col min="9735" max="9984" width="9.140625" style="1"/>
    <col min="9985" max="9985" width="2.7109375" style="1" customWidth="1"/>
    <col min="9986" max="9986" width="43.42578125" style="1" customWidth="1"/>
    <col min="9987" max="9987" width="28.5703125" style="1" customWidth="1"/>
    <col min="9988" max="9988" width="30.5703125" style="1" customWidth="1"/>
    <col min="9989" max="9989" width="25.85546875" style="1" customWidth="1"/>
    <col min="9990" max="9990" width="24.5703125" style="1" customWidth="1"/>
    <col min="9991" max="10240" width="9.140625" style="1"/>
    <col min="10241" max="10241" width="2.7109375" style="1" customWidth="1"/>
    <col min="10242" max="10242" width="43.42578125" style="1" customWidth="1"/>
    <col min="10243" max="10243" width="28.5703125" style="1" customWidth="1"/>
    <col min="10244" max="10244" width="30.5703125" style="1" customWidth="1"/>
    <col min="10245" max="10245" width="25.85546875" style="1" customWidth="1"/>
    <col min="10246" max="10246" width="24.5703125" style="1" customWidth="1"/>
    <col min="10247" max="10496" width="9.140625" style="1"/>
    <col min="10497" max="10497" width="2.7109375" style="1" customWidth="1"/>
    <col min="10498" max="10498" width="43.42578125" style="1" customWidth="1"/>
    <col min="10499" max="10499" width="28.5703125" style="1" customWidth="1"/>
    <col min="10500" max="10500" width="30.5703125" style="1" customWidth="1"/>
    <col min="10501" max="10501" width="25.85546875" style="1" customWidth="1"/>
    <col min="10502" max="10502" width="24.5703125" style="1" customWidth="1"/>
    <col min="10503" max="10752" width="9.140625" style="1"/>
    <col min="10753" max="10753" width="2.7109375" style="1" customWidth="1"/>
    <col min="10754" max="10754" width="43.42578125" style="1" customWidth="1"/>
    <col min="10755" max="10755" width="28.5703125" style="1" customWidth="1"/>
    <col min="10756" max="10756" width="30.5703125" style="1" customWidth="1"/>
    <col min="10757" max="10757" width="25.85546875" style="1" customWidth="1"/>
    <col min="10758" max="10758" width="24.5703125" style="1" customWidth="1"/>
    <col min="10759" max="11008" width="9.140625" style="1"/>
    <col min="11009" max="11009" width="2.7109375" style="1" customWidth="1"/>
    <col min="11010" max="11010" width="43.42578125" style="1" customWidth="1"/>
    <col min="11011" max="11011" width="28.5703125" style="1" customWidth="1"/>
    <col min="11012" max="11012" width="30.5703125" style="1" customWidth="1"/>
    <col min="11013" max="11013" width="25.85546875" style="1" customWidth="1"/>
    <col min="11014" max="11014" width="24.5703125" style="1" customWidth="1"/>
    <col min="11015" max="11264" width="9.140625" style="1"/>
    <col min="11265" max="11265" width="2.7109375" style="1" customWidth="1"/>
    <col min="11266" max="11266" width="43.42578125" style="1" customWidth="1"/>
    <col min="11267" max="11267" width="28.5703125" style="1" customWidth="1"/>
    <col min="11268" max="11268" width="30.5703125" style="1" customWidth="1"/>
    <col min="11269" max="11269" width="25.85546875" style="1" customWidth="1"/>
    <col min="11270" max="11270" width="24.5703125" style="1" customWidth="1"/>
    <col min="11271" max="11520" width="9.140625" style="1"/>
    <col min="11521" max="11521" width="2.7109375" style="1" customWidth="1"/>
    <col min="11522" max="11522" width="43.42578125" style="1" customWidth="1"/>
    <col min="11523" max="11523" width="28.5703125" style="1" customWidth="1"/>
    <col min="11524" max="11524" width="30.5703125" style="1" customWidth="1"/>
    <col min="11525" max="11525" width="25.85546875" style="1" customWidth="1"/>
    <col min="11526" max="11526" width="24.5703125" style="1" customWidth="1"/>
    <col min="11527" max="11776" width="9.140625" style="1"/>
    <col min="11777" max="11777" width="2.7109375" style="1" customWidth="1"/>
    <col min="11778" max="11778" width="43.42578125" style="1" customWidth="1"/>
    <col min="11779" max="11779" width="28.5703125" style="1" customWidth="1"/>
    <col min="11780" max="11780" width="30.5703125" style="1" customWidth="1"/>
    <col min="11781" max="11781" width="25.85546875" style="1" customWidth="1"/>
    <col min="11782" max="11782" width="24.5703125" style="1" customWidth="1"/>
    <col min="11783" max="12032" width="9.140625" style="1"/>
    <col min="12033" max="12033" width="2.7109375" style="1" customWidth="1"/>
    <col min="12034" max="12034" width="43.42578125" style="1" customWidth="1"/>
    <col min="12035" max="12035" width="28.5703125" style="1" customWidth="1"/>
    <col min="12036" max="12036" width="30.5703125" style="1" customWidth="1"/>
    <col min="12037" max="12037" width="25.85546875" style="1" customWidth="1"/>
    <col min="12038" max="12038" width="24.5703125" style="1" customWidth="1"/>
    <col min="12039" max="12288" width="9.140625" style="1"/>
    <col min="12289" max="12289" width="2.7109375" style="1" customWidth="1"/>
    <col min="12290" max="12290" width="43.42578125" style="1" customWidth="1"/>
    <col min="12291" max="12291" width="28.5703125" style="1" customWidth="1"/>
    <col min="12292" max="12292" width="30.5703125" style="1" customWidth="1"/>
    <col min="12293" max="12293" width="25.85546875" style="1" customWidth="1"/>
    <col min="12294" max="12294" width="24.5703125" style="1" customWidth="1"/>
    <col min="12295" max="12544" width="9.140625" style="1"/>
    <col min="12545" max="12545" width="2.7109375" style="1" customWidth="1"/>
    <col min="12546" max="12546" width="43.42578125" style="1" customWidth="1"/>
    <col min="12547" max="12547" width="28.5703125" style="1" customWidth="1"/>
    <col min="12548" max="12548" width="30.5703125" style="1" customWidth="1"/>
    <col min="12549" max="12549" width="25.85546875" style="1" customWidth="1"/>
    <col min="12550" max="12550" width="24.5703125" style="1" customWidth="1"/>
    <col min="12551" max="12800" width="9.140625" style="1"/>
    <col min="12801" max="12801" width="2.7109375" style="1" customWidth="1"/>
    <col min="12802" max="12802" width="43.42578125" style="1" customWidth="1"/>
    <col min="12803" max="12803" width="28.5703125" style="1" customWidth="1"/>
    <col min="12804" max="12804" width="30.5703125" style="1" customWidth="1"/>
    <col min="12805" max="12805" width="25.85546875" style="1" customWidth="1"/>
    <col min="12806" max="12806" width="24.5703125" style="1" customWidth="1"/>
    <col min="12807" max="13056" width="9.140625" style="1"/>
    <col min="13057" max="13057" width="2.7109375" style="1" customWidth="1"/>
    <col min="13058" max="13058" width="43.42578125" style="1" customWidth="1"/>
    <col min="13059" max="13059" width="28.5703125" style="1" customWidth="1"/>
    <col min="13060" max="13060" width="30.5703125" style="1" customWidth="1"/>
    <col min="13061" max="13061" width="25.85546875" style="1" customWidth="1"/>
    <col min="13062" max="13062" width="24.5703125" style="1" customWidth="1"/>
    <col min="13063" max="13312" width="9.140625" style="1"/>
    <col min="13313" max="13313" width="2.7109375" style="1" customWidth="1"/>
    <col min="13314" max="13314" width="43.42578125" style="1" customWidth="1"/>
    <col min="13315" max="13315" width="28.5703125" style="1" customWidth="1"/>
    <col min="13316" max="13316" width="30.5703125" style="1" customWidth="1"/>
    <col min="13317" max="13317" width="25.85546875" style="1" customWidth="1"/>
    <col min="13318" max="13318" width="24.5703125" style="1" customWidth="1"/>
    <col min="13319" max="13568" width="9.140625" style="1"/>
    <col min="13569" max="13569" width="2.7109375" style="1" customWidth="1"/>
    <col min="13570" max="13570" width="43.42578125" style="1" customWidth="1"/>
    <col min="13571" max="13571" width="28.5703125" style="1" customWidth="1"/>
    <col min="13572" max="13572" width="30.5703125" style="1" customWidth="1"/>
    <col min="13573" max="13573" width="25.85546875" style="1" customWidth="1"/>
    <col min="13574" max="13574" width="24.5703125" style="1" customWidth="1"/>
    <col min="13575" max="13824" width="9.140625" style="1"/>
    <col min="13825" max="13825" width="2.7109375" style="1" customWidth="1"/>
    <col min="13826" max="13826" width="43.42578125" style="1" customWidth="1"/>
    <col min="13827" max="13827" width="28.5703125" style="1" customWidth="1"/>
    <col min="13828" max="13828" width="30.5703125" style="1" customWidth="1"/>
    <col min="13829" max="13829" width="25.85546875" style="1" customWidth="1"/>
    <col min="13830" max="13830" width="24.5703125" style="1" customWidth="1"/>
    <col min="13831" max="14080" width="9.140625" style="1"/>
    <col min="14081" max="14081" width="2.7109375" style="1" customWidth="1"/>
    <col min="14082" max="14082" width="43.42578125" style="1" customWidth="1"/>
    <col min="14083" max="14083" width="28.5703125" style="1" customWidth="1"/>
    <col min="14084" max="14084" width="30.5703125" style="1" customWidth="1"/>
    <col min="14085" max="14085" width="25.85546875" style="1" customWidth="1"/>
    <col min="14086" max="14086" width="24.5703125" style="1" customWidth="1"/>
    <col min="14087" max="14336" width="9.140625" style="1"/>
    <col min="14337" max="14337" width="2.7109375" style="1" customWidth="1"/>
    <col min="14338" max="14338" width="43.42578125" style="1" customWidth="1"/>
    <col min="14339" max="14339" width="28.5703125" style="1" customWidth="1"/>
    <col min="14340" max="14340" width="30.5703125" style="1" customWidth="1"/>
    <col min="14341" max="14341" width="25.85546875" style="1" customWidth="1"/>
    <col min="14342" max="14342" width="24.5703125" style="1" customWidth="1"/>
    <col min="14343" max="14592" width="9.140625" style="1"/>
    <col min="14593" max="14593" width="2.7109375" style="1" customWidth="1"/>
    <col min="14594" max="14594" width="43.42578125" style="1" customWidth="1"/>
    <col min="14595" max="14595" width="28.5703125" style="1" customWidth="1"/>
    <col min="14596" max="14596" width="30.5703125" style="1" customWidth="1"/>
    <col min="14597" max="14597" width="25.85546875" style="1" customWidth="1"/>
    <col min="14598" max="14598" width="24.5703125" style="1" customWidth="1"/>
    <col min="14599" max="14848" width="9.140625" style="1"/>
    <col min="14849" max="14849" width="2.7109375" style="1" customWidth="1"/>
    <col min="14850" max="14850" width="43.42578125" style="1" customWidth="1"/>
    <col min="14851" max="14851" width="28.5703125" style="1" customWidth="1"/>
    <col min="14852" max="14852" width="30.5703125" style="1" customWidth="1"/>
    <col min="14853" max="14853" width="25.85546875" style="1" customWidth="1"/>
    <col min="14854" max="14854" width="24.5703125" style="1" customWidth="1"/>
    <col min="14855" max="15104" width="9.140625" style="1"/>
    <col min="15105" max="15105" width="2.7109375" style="1" customWidth="1"/>
    <col min="15106" max="15106" width="43.42578125" style="1" customWidth="1"/>
    <col min="15107" max="15107" width="28.5703125" style="1" customWidth="1"/>
    <col min="15108" max="15108" width="30.5703125" style="1" customWidth="1"/>
    <col min="15109" max="15109" width="25.85546875" style="1" customWidth="1"/>
    <col min="15110" max="15110" width="24.5703125" style="1" customWidth="1"/>
    <col min="15111" max="15360" width="9.140625" style="1"/>
    <col min="15361" max="15361" width="2.7109375" style="1" customWidth="1"/>
    <col min="15362" max="15362" width="43.42578125" style="1" customWidth="1"/>
    <col min="15363" max="15363" width="28.5703125" style="1" customWidth="1"/>
    <col min="15364" max="15364" width="30.5703125" style="1" customWidth="1"/>
    <col min="15365" max="15365" width="25.85546875" style="1" customWidth="1"/>
    <col min="15366" max="15366" width="24.5703125" style="1" customWidth="1"/>
    <col min="15367" max="15616" width="9.140625" style="1"/>
    <col min="15617" max="15617" width="2.7109375" style="1" customWidth="1"/>
    <col min="15618" max="15618" width="43.42578125" style="1" customWidth="1"/>
    <col min="15619" max="15619" width="28.5703125" style="1" customWidth="1"/>
    <col min="15620" max="15620" width="30.5703125" style="1" customWidth="1"/>
    <col min="15621" max="15621" width="25.85546875" style="1" customWidth="1"/>
    <col min="15622" max="15622" width="24.5703125" style="1" customWidth="1"/>
    <col min="15623" max="15872" width="9.140625" style="1"/>
    <col min="15873" max="15873" width="2.7109375" style="1" customWidth="1"/>
    <col min="15874" max="15874" width="43.42578125" style="1" customWidth="1"/>
    <col min="15875" max="15875" width="28.5703125" style="1" customWidth="1"/>
    <col min="15876" max="15876" width="30.5703125" style="1" customWidth="1"/>
    <col min="15877" max="15877" width="25.85546875" style="1" customWidth="1"/>
    <col min="15878" max="15878" width="24.5703125" style="1" customWidth="1"/>
    <col min="15879" max="16128" width="9.140625" style="1"/>
    <col min="16129" max="16129" width="2.7109375" style="1" customWidth="1"/>
    <col min="16130" max="16130" width="43.42578125" style="1" customWidth="1"/>
    <col min="16131" max="16131" width="28.5703125" style="1" customWidth="1"/>
    <col min="16132" max="16132" width="30.5703125" style="1" customWidth="1"/>
    <col min="16133" max="16133" width="25.85546875" style="1" customWidth="1"/>
    <col min="16134" max="16134" width="24.5703125" style="1" customWidth="1"/>
    <col min="16135" max="16384" width="9.140625" style="1"/>
  </cols>
  <sheetData>
    <row r="2" spans="2:13" ht="46.5" customHeight="1" x14ac:dyDescent="0.2">
      <c r="B2" s="34"/>
      <c r="C2" s="34"/>
      <c r="D2" s="34"/>
      <c r="E2" s="34"/>
      <c r="F2" s="34"/>
    </row>
    <row r="3" spans="2:13" ht="66" customHeight="1" x14ac:dyDescent="0.2">
      <c r="B3" s="35" t="s">
        <v>24</v>
      </c>
      <c r="C3" s="35"/>
      <c r="D3" s="35"/>
      <c r="E3" s="35"/>
      <c r="F3" s="2"/>
    </row>
    <row r="4" spans="2:13" s="6" customFormat="1" ht="53.25" customHeight="1" x14ac:dyDescent="0.2">
      <c r="B4" s="3" t="s">
        <v>25</v>
      </c>
      <c r="C4" s="4" t="s">
        <v>2</v>
      </c>
      <c r="D4" s="5" t="s">
        <v>3</v>
      </c>
      <c r="E4" s="5" t="s">
        <v>4</v>
      </c>
      <c r="F4" s="1"/>
      <c r="L4" s="7"/>
      <c r="M4" s="7"/>
    </row>
    <row r="5" spans="2:13" s="6" customFormat="1" ht="53.25" customHeight="1" x14ac:dyDescent="0.2">
      <c r="B5" s="8" t="s">
        <v>26</v>
      </c>
      <c r="C5" s="9">
        <f>GETPIVOTDATA("regione",[1]Pivot_OCF!$A$3,"CT","BASILICATA","AREA","SUD")</f>
        <v>197</v>
      </c>
      <c r="D5" s="10">
        <f>GETPIVOTDATA("regione",[1]Pivot_Anasf!$A$3,"CT","BASILICATA","AREA","SUD")</f>
        <v>39</v>
      </c>
      <c r="E5" s="11">
        <f>D5/C5</f>
        <v>0.19796954314720813</v>
      </c>
      <c r="F5" s="1"/>
      <c r="L5" s="7"/>
      <c r="M5" s="7"/>
    </row>
    <row r="6" spans="2:13" s="6" customFormat="1" ht="39.75" customHeight="1" x14ac:dyDescent="0.25">
      <c r="B6" s="8" t="s">
        <v>27</v>
      </c>
      <c r="C6" s="9">
        <f>GETPIVOTDATA("regione",[1]Pivot_OCF!$A$3,"CT","CALABRIA","AREA","SUD")</f>
        <v>828</v>
      </c>
      <c r="D6" s="10">
        <f>GETPIVOTDATA("regione",[1]Pivot_Anasf!$A$3,"CT","CALABRIA","AREA","SUD")</f>
        <v>223</v>
      </c>
      <c r="E6" s="11">
        <f>D6/C6</f>
        <v>0.26932367149758452</v>
      </c>
      <c r="L6" s="7"/>
      <c r="M6" s="7"/>
    </row>
    <row r="7" spans="2:13" s="6" customFormat="1" ht="39.75" customHeight="1" x14ac:dyDescent="0.25">
      <c r="B7" s="8" t="s">
        <v>28</v>
      </c>
      <c r="C7" s="9">
        <f>GETPIVOTDATA("regione",[1]Pivot_OCF!$A$3,"CT","CAMPANIA","AREA","SUD")</f>
        <v>3087</v>
      </c>
      <c r="D7" s="10">
        <f>GETPIVOTDATA("regione",[1]Pivot_Anasf!$A$3,"CT","CAMPANIA","AREA","SUD")</f>
        <v>923</v>
      </c>
      <c r="E7" s="11">
        <f t="shared" ref="E7:E10" si="0">D7/C7</f>
        <v>0.29899578879170718</v>
      </c>
      <c r="L7" s="7"/>
      <c r="M7" s="7"/>
    </row>
    <row r="8" spans="2:13" s="6" customFormat="1" ht="39.75" customHeight="1" x14ac:dyDescent="0.25">
      <c r="B8" s="8" t="s">
        <v>29</v>
      </c>
      <c r="C8" s="9">
        <f>GETPIVOTDATA("regione",[1]Pivot_OCF!$A$3,"CT","PUGLIA","AREA","SUD")</f>
        <v>1853</v>
      </c>
      <c r="D8" s="12">
        <f>GETPIVOTDATA("regione",[1]Pivot_Anasf!$A$3,"CT","PUGLIA","AREA","SUD")</f>
        <v>408</v>
      </c>
      <c r="E8" s="11">
        <f t="shared" si="0"/>
        <v>0.22018348623853212</v>
      </c>
      <c r="L8" s="7"/>
      <c r="M8" s="7"/>
    </row>
    <row r="9" spans="2:13" s="6" customFormat="1" ht="39.75" customHeight="1" x14ac:dyDescent="0.25">
      <c r="B9" s="8" t="s">
        <v>30</v>
      </c>
      <c r="C9" s="9">
        <f>GETPIVOTDATA("regione",[1]Pivot_OCF!$A$3,"CT","SICILIA","AREA","SUD")</f>
        <v>2255</v>
      </c>
      <c r="D9" s="12">
        <f>GETPIVOTDATA("regione",[1]Pivot_Anasf!$A$3,"CT","SICILIA","AREA","SUD")</f>
        <v>705</v>
      </c>
      <c r="E9" s="11">
        <f>D9/C9</f>
        <v>0.31263858093126384</v>
      </c>
      <c r="L9" s="7"/>
      <c r="M9" s="7"/>
    </row>
    <row r="10" spans="2:13" s="6" customFormat="1" ht="39.75" customHeight="1" x14ac:dyDescent="0.25">
      <c r="B10" s="3" t="s">
        <v>31</v>
      </c>
      <c r="C10" s="16">
        <f>SUM(C5:C9)</f>
        <v>8220</v>
      </c>
      <c r="D10" s="17">
        <f>SUM(D5:D9)</f>
        <v>2298</v>
      </c>
      <c r="E10" s="18">
        <f t="shared" si="0"/>
        <v>0.27956204379562044</v>
      </c>
    </row>
    <row r="11" spans="2:13" ht="19.5" thickBot="1" x14ac:dyDescent="0.4">
      <c r="B11" s="19"/>
      <c r="C11" s="20"/>
      <c r="D11" s="21"/>
      <c r="E11" s="22"/>
    </row>
    <row r="12" spans="2:13" s="6" customFormat="1" ht="42" customHeight="1" thickBot="1" x14ac:dyDescent="0.3">
      <c r="B12" s="23" t="s">
        <v>12</v>
      </c>
      <c r="C12" s="24">
        <f>GETPIVOTDATA("regione",[1]Pivot_OCF!$A$3)</f>
        <v>51800</v>
      </c>
      <c r="D12" s="25">
        <f>GETPIVOTDATA("regione",[1]Pivot_Anasf!$A$3)</f>
        <v>12106</v>
      </c>
      <c r="E12" s="26">
        <f>D12/C12</f>
        <v>0.2337065637065637</v>
      </c>
      <c r="F12" s="27"/>
    </row>
    <row r="13" spans="2:13" ht="16.5" x14ac:dyDescent="0.3">
      <c r="B13" s="28" t="s">
        <v>32</v>
      </c>
      <c r="C13" s="33"/>
      <c r="D13" s="33"/>
      <c r="E13" s="33"/>
      <c r="F13" s="31"/>
    </row>
    <row r="14" spans="2:13" ht="18" x14ac:dyDescent="0.35">
      <c r="B14" s="28"/>
      <c r="C14" s="32"/>
      <c r="D14" s="32"/>
      <c r="E14" s="32"/>
    </row>
  </sheetData>
  <mergeCells count="2">
    <mergeCell ref="B2:F2"/>
    <mergeCell ref="B3:E3"/>
  </mergeCells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NORD</vt:lpstr>
      <vt:lpstr>CENTRO</vt:lpstr>
      <vt:lpstr>SUD</vt:lpstr>
      <vt:lpstr>CENTRO!OLE_LINK13</vt:lpstr>
      <vt:lpstr>NORD!OLE_LINK13</vt:lpstr>
      <vt:lpstr>SUD!OLE_LINK13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portinari</dc:creator>
  <cp:lastModifiedBy>portinari</cp:lastModifiedBy>
  <dcterms:created xsi:type="dcterms:W3CDTF">2021-10-21T11:25:56Z</dcterms:created>
  <dcterms:modified xsi:type="dcterms:W3CDTF">2021-12-14T16:31:12Z</dcterms:modified>
</cp:coreProperties>
</file>